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binary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Data/itemProps1.xml" ContentType="application/vnd.ms-excel.customDataProperti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10080"/>
  </bookViews>
  <sheets>
    <sheet name="Sheet4" sheetId="4" r:id="rId1"/>
    <sheet name="Sheet1" sheetId="1" r:id="rId2"/>
    <sheet name="Sheet2" sheetId="2" r:id="rId3"/>
    <sheet name="Sheet3" sheetId="3" r:id="rId4"/>
  </sheets>
  <calcPr calcId="145621"/>
  <pivotCaches>
    <pivotCache cacheId="46" r:id="rId5"/>
    <pivotCache cacheId="51" r:id="rId6"/>
    <pivotCache cacheId="55" r:id="rId7"/>
  </pivotCaches>
</workbook>
</file>

<file path=xl/calcChain.xml><?xml version="1.0" encoding="utf-8"?>
<calcChain xmlns="http://schemas.openxmlformats.org/spreadsheetml/2006/main">
  <c r="B23" i="4" l="1"/>
  <c r="C23" i="4"/>
  <c r="D23" i="4"/>
  <c r="E23" i="4"/>
  <c r="F23" i="4"/>
  <c r="G23" i="4"/>
  <c r="B24" i="4"/>
  <c r="C24" i="4"/>
  <c r="D24" i="4"/>
  <c r="E24" i="4"/>
  <c r="F24" i="4"/>
  <c r="G24" i="4"/>
  <c r="B25" i="4"/>
  <c r="C25" i="4"/>
  <c r="D25" i="4"/>
  <c r="E25" i="4"/>
  <c r="F25" i="4"/>
  <c r="G25" i="4"/>
  <c r="B26" i="4"/>
  <c r="C26" i="4"/>
  <c r="D26" i="4"/>
  <c r="E26" i="4"/>
  <c r="F26" i="4"/>
  <c r="G26" i="4"/>
  <c r="B27" i="4"/>
  <c r="C27" i="4"/>
  <c r="D27" i="4"/>
  <c r="E27" i="4"/>
  <c r="F27" i="4"/>
  <c r="G27" i="4"/>
  <c r="B28" i="4"/>
  <c r="C28" i="4"/>
  <c r="D28" i="4"/>
  <c r="E28" i="4"/>
  <c r="F28" i="4"/>
  <c r="G28" i="4"/>
  <c r="B29" i="4"/>
  <c r="C29" i="4"/>
  <c r="D29" i="4"/>
  <c r="E29" i="4"/>
  <c r="F29" i="4"/>
  <c r="G29" i="4"/>
  <c r="B30" i="4"/>
  <c r="C30" i="4"/>
  <c r="D30" i="4"/>
  <c r="E30" i="4"/>
  <c r="F30" i="4"/>
  <c r="G30" i="4"/>
  <c r="B31" i="4"/>
  <c r="C31" i="4"/>
  <c r="D31" i="4"/>
  <c r="E31" i="4"/>
  <c r="F31" i="4"/>
  <c r="G31" i="4"/>
  <c r="B32" i="4"/>
  <c r="C32" i="4"/>
  <c r="D32" i="4"/>
  <c r="E32" i="4"/>
  <c r="F32" i="4"/>
  <c r="G32" i="4"/>
  <c r="B33" i="4"/>
  <c r="C33" i="4"/>
  <c r="D33" i="4"/>
  <c r="E33" i="4"/>
  <c r="F33" i="4"/>
  <c r="G33" i="4"/>
  <c r="B34" i="4"/>
  <c r="C34" i="4"/>
  <c r="D34" i="4"/>
  <c r="E34" i="4"/>
  <c r="F34" i="4"/>
  <c r="G34" i="4"/>
  <c r="B35" i="4"/>
  <c r="C35" i="4"/>
  <c r="D35" i="4"/>
  <c r="E35" i="4"/>
  <c r="F35" i="4"/>
  <c r="G35" i="4"/>
  <c r="B53" i="4"/>
  <c r="B45" i="4"/>
  <c r="B41" i="4"/>
  <c r="B52" i="4"/>
  <c r="B44" i="4"/>
  <c r="B51" i="4"/>
  <c r="B43" i="4"/>
  <c r="B50" i="4"/>
  <c r="G42" i="4"/>
  <c r="G52" i="4"/>
  <c r="G44" i="4"/>
  <c r="B49" i="4"/>
  <c r="F42" i="4"/>
  <c r="F52" i="4"/>
  <c r="F44" i="4"/>
  <c r="B48" i="4"/>
  <c r="E42" i="4"/>
  <c r="E52" i="4"/>
  <c r="G50" i="4"/>
  <c r="E44" i="4"/>
  <c r="B55" i="4"/>
  <c r="B47" i="4"/>
  <c r="D42" i="4"/>
  <c r="E55" i="4"/>
  <c r="G53" i="4"/>
  <c r="D52" i="4"/>
  <c r="F50" i="4"/>
  <c r="E47" i="4"/>
  <c r="G45" i="4"/>
  <c r="D44" i="4"/>
  <c r="B54" i="4"/>
  <c r="B46" i="4"/>
  <c r="C42" i="4"/>
  <c r="C44" i="4"/>
  <c r="F45" i="4"/>
  <c r="D47" i="4"/>
  <c r="G48" i="4"/>
  <c r="E50" i="4"/>
  <c r="C52" i="4"/>
  <c r="F53" i="4"/>
  <c r="D55" i="4"/>
  <c r="F51" i="4"/>
  <c r="G51" i="4"/>
  <c r="F43" i="4"/>
  <c r="G43" i="4"/>
  <c r="C50" i="4"/>
  <c r="D50" i="4"/>
  <c r="F49" i="4"/>
  <c r="G49" i="4"/>
  <c r="C48" i="4"/>
  <c r="D48" i="4"/>
  <c r="E48" i="4"/>
  <c r="F48" i="4"/>
  <c r="E49" i="4"/>
  <c r="E43" i="4"/>
  <c r="E51" i="4"/>
  <c r="E45" i="4"/>
  <c r="E53" i="4"/>
  <c r="F55" i="4"/>
  <c r="G55" i="4"/>
  <c r="C55" i="4"/>
  <c r="F47" i="4"/>
  <c r="G47" i="4"/>
  <c r="C47" i="4"/>
  <c r="D49" i="4"/>
  <c r="D43" i="4"/>
  <c r="D51" i="4"/>
  <c r="D45" i="4"/>
  <c r="D53" i="4"/>
  <c r="C54" i="4"/>
  <c r="D54" i="4"/>
  <c r="E54" i="4"/>
  <c r="F54" i="4"/>
  <c r="G54" i="4"/>
  <c r="C46" i="4"/>
  <c r="D46" i="4"/>
  <c r="E46" i="4"/>
  <c r="F46" i="4"/>
  <c r="G46" i="4"/>
  <c r="C49" i="4"/>
  <c r="C43" i="4"/>
  <c r="C51" i="4"/>
  <c r="C45" i="4"/>
  <c r="C53" i="4"/>
</calcChain>
</file>

<file path=xl/connections.xml><?xml version="1.0" encoding="utf-8"?>
<connections xmlns="http://schemas.openxmlformats.org/spreadsheetml/2006/main">
  <connection id="1" keepAlive="1" name="PowerPivot Data" description="This connection is used by Excel for communication between the workbook and embedded PowerPivot data, and should not be manually edited or deleted." type="5" refreshedVersion="4">
    <dbPr connection="Provider=MSOLAP.5;Persist Security Info=True;Initial Catalog=Microsoft_SQLServer_AnalysisServices;Data Source=$Embedded$;MDX Compatibility=1;Safety Options=2;ConnectTo=11.0;MDX Missing Member Mode=Error;Optimize Response=3;Cell Error Mode=TextValue;Update Isolation Level=2" command="Model" commandType="1"/>
    <olapPr sendLocale="1" rowDrillCount="1000"/>
    <extLst>
      <ext xmlns:x14="http://schemas.microsoft.com/office/spreadsheetml/2009/9/main" uri="{D79990A0-CA42-45e3-83F4-45C500A0EAA5}">
        <x14:connection culture="" embeddedDataId="Microsoft_SQLServer_AnalysisServices"/>
      </ext>
    </extLst>
  </connection>
  <connection id="2" name="Query - East" description="Connection to the 'East' query in the workbook." type="5" refreshedVersion="4">
    <dbPr connection="Provider=Microsoft.Mashup.OleDb.1;Data Source=$EmbeddedMashup(4ccfa5f9-14a0-44b7-8430-920a9fdaea65)$;Location=East;Extended Properties=&quot;UEsDBBQAAgAIALyiiUwAWO5irAAAAPsAAAASABwAQ29uZmlnL1BhY2thZ2UueG1sIKIYACigFAAAAAAAAAAAAAAAAAAAAAAAAAAAAIWPQQ6CMBREr0K657cFa5R8SqILN5KYmBi3pFRohGKgCHdz4ZG8giaKcedu5uUtZh63OyZjXXlX3XamsTHhwIinrWpyY4uY9O7kL0gicZepc1Zo7yXbLhq7PCalc5eI0mEYYAihaQsaMMbpMd3uVanrjHxl81/2je1cZpUmEg/vMTIAIUAwzoDPWIB04pgaO2UOAsJgOQeG9Afjuq9c32qprb9ZIZ0q0s8R+QRQSwMEFAACAAgAvKKJTA/K6aukAAAA6QAAABMAHABbQ29udGVudF9UeXBlc10ueG1sIKIYACigFAAAAAAAAAAAAAAAAAAAAAAAAAAAAG2OSw7CMAxErxJ5n7qwQAg1ZQHcgAtEwf2I5qPGReFsLDgSVyBtd4ilZ+Z55vN6V8dkB/GgMfbeKdgUJQhyxt961yqYuJF7ONbV9Rkoihx1UUHHHA6I0XRkdSx8IJedxo9Wcz7HFoM2d90Sbstyh8Y7JseS5x9QV2dq9DSwuKQsr7UZB3Fac3OVAqbEuMj4l7A/eR3C0BvN2cQkbZR2IXEZXn8BUEsDBBQAAgAIALyiiUxOA7HaeQEAAJwCAAATABwARm9ybXVsYXMvU2VjdGlvbjEubSCiGAAooBQAAAAAAAAAAAAAAAAAAAAAAAAAAAB1Ul1rwjAUfRf8D5f40kKQOWQPc32Q6pgbE2cdY1gZsb2zYppIkqIi/e9L/NyHC4XAOfeec+5tNCZmLgVE+7vRqlaqFZ0xhSl0mTYQAEdTrYA9kSxUghbprhPk9TepFlMpF979nGM9lMKgMNoj4W38qlHp+BGFjjuoF0Yu410PDOQKFbwUqDbxEGfWUcfOpr7mek18CqLgnIJRBfp07+rojyhDdFn2EbbjnsE8II4i9Gku0oDsKsikHHeYYZNDb40MlMylscM8IEttKGJFRmxqAx+YA+6dbSiMD1yb8yhhnCkduEQT/yQbZkzMrOpos8Sz5EgxoT+lykPJi1w4UnsXMtDtljzbfWXvyBSx49pCSJnBksKW7PdyhA2uzQ5uJ4kshIHQ1s2k2vxbAP0in6LT7Qlz06y7GD8K+izHv925446w2EmU5Xli+5MNulcxlKtvW4yQ25fjMO/XViggSzIYnwadwB3U3JTe9VWjSaFhP9+vVubiskfrC1BLAQItABQAAgAIALyiiUwAWO5irAAAAPsAAAASAAAAAAAAAAAAAAAAAAAAAABDb25maWcvUGFja2FnZS54bWxQSwECLQAUAAIACAC8oolMD8rpq6QAAADpAAAAEwAAAAAAAAAAAAAAAAD4AAAAW0NvbnRlbnRfVHlwZXNdLnhtbFBLAQItABQAAgAIALyiiUxOA7HaeQEAAJwCAAATAAAAAAAAAAAAAAAAAOkBAABGb3JtdWxhcy9TZWN0aW9uMS5tUEsFBgAAAAADAAMAwgAAAK8DAAAAAA==&quot;" command="SELECT * FROM [East]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1">
    <s v="PowerPivot Data"/>
    <s v="[East].[MonthYear].&amp;[2013-11-01T00:00:00]"/>
    <s v="[East].[MonthYear].&amp;[2013-03-01T00:00:00]"/>
    <s v="[Measures].[Sum of Amount]"/>
    <s v="[East].[MonthYear].&amp;[2013-10-01T00:00:00]"/>
    <s v="[East].[MonthYear].&amp;[2013-02-01T00:00:00]"/>
    <s v="[East].[MonthYear].&amp;[2013-09-01T00:00:00]"/>
    <s v="[East].[MonthYear].&amp;[2013-01-01T00:00:00]"/>
    <s v="[East].[MonthYear].&amp;[2013-08-01T00:00:00]"/>
    <s v="[East].[Account Category].[All]"/>
    <s v="[East].[MonthYear].&amp;[2013-07-01T00:00:00]"/>
    <s v="[East].[Account Category].&amp;[4000 Expenses]"/>
    <s v="[East].[MonthYear].&amp;[2013-06-01T00:00:00]"/>
    <s v="[East].[Account Category].&amp;[3000 Other Income]"/>
    <s v="[East].[MonthYear].[All]"/>
    <s v="[East].[MonthYear].&amp;[2013-05-01T00:00:00]"/>
    <s v="[East].[Account Category].&amp;[2000 Cost of Sales]"/>
    <s v="[East].[MonthYear].&amp;[2013-12-01T00:00:00]"/>
    <s v="[East].[MonthYear].&amp;[2013-04-01T00:00:00]"/>
    <s v="[East].[Account Category].&amp;[1000 Revenues]"/>
    <s v="&quot;£&quot;#,0.00;-&quot;£&quot;#,0.00;&quot;£&quot;#,0.00"/>
  </metadataStrings>
  <mdxMetadata count="84">
    <mdx n="0" f="m">
      <t c="1">
        <n x="1"/>
      </t>
    </mdx>
    <mdx n="0" f="m">
      <t c="1">
        <n x="2"/>
      </t>
    </mdx>
    <mdx n="0" f="m">
      <t c="1">
        <n x="3"/>
      </t>
    </mdx>
    <mdx n="0" f="m">
      <t c="1">
        <n x="4"/>
      </t>
    </mdx>
    <mdx n="0" f="m">
      <t c="1">
        <n x="5"/>
      </t>
    </mdx>
    <mdx n="0" f="m">
      <t c="1">
        <n x="6"/>
      </t>
    </mdx>
    <mdx n="0" f="m">
      <t c="1">
        <n x="7"/>
      </t>
    </mdx>
    <mdx n="0" f="m">
      <t c="1">
        <n x="8"/>
      </t>
    </mdx>
    <mdx n="0" f="m">
      <t c="1">
        <n x="9"/>
      </t>
    </mdx>
    <mdx n="0" f="m">
      <t c="1">
        <n x="10"/>
      </t>
    </mdx>
    <mdx n="0" f="m">
      <t c="1">
        <n x="11"/>
      </t>
    </mdx>
    <mdx n="0" f="m">
      <t c="1">
        <n x="12"/>
      </t>
    </mdx>
    <mdx n="0" f="m">
      <t c="1">
        <n x="13"/>
      </t>
    </mdx>
    <mdx n="0" f="m">
      <t c="1">
        <n x="14"/>
      </t>
    </mdx>
    <mdx n="0" f="m">
      <t c="1">
        <n x="15"/>
      </t>
    </mdx>
    <mdx n="0" f="m">
      <t c="1">
        <n x="16"/>
      </t>
    </mdx>
    <mdx n="0" f="m">
      <t c="1">
        <n x="17"/>
      </t>
    </mdx>
    <mdx n="0" f="m">
      <t c="1">
        <n x="18"/>
      </t>
    </mdx>
    <mdx n="0" f="m">
      <t c="1">
        <n x="19"/>
      </t>
    </mdx>
    <mdx n="0" f="v">
      <t c="3" si="20">
        <n x="3"/>
        <n x="4"/>
        <n x="9"/>
      </t>
    </mdx>
    <mdx n="0" f="v">
      <t c="3" si="20">
        <n x="3"/>
        <n x="5"/>
        <n x="9"/>
      </t>
    </mdx>
    <mdx n="0" f="v">
      <t c="3" si="20">
        <n x="3"/>
        <n x="4"/>
        <n x="11"/>
      </t>
    </mdx>
    <mdx n="0" f="v">
      <t c="3" si="20">
        <n x="3"/>
        <n x="5"/>
        <n x="11"/>
      </t>
    </mdx>
    <mdx n="0" f="v">
      <t c="3" si="20">
        <n x="3"/>
        <n x="4"/>
        <n x="13"/>
      </t>
    </mdx>
    <mdx n="0" f="v">
      <t c="3" si="20">
        <n x="3"/>
        <n x="8"/>
        <n x="9"/>
      </t>
    </mdx>
    <mdx n="0" f="v">
      <t c="3" si="20">
        <n x="3"/>
        <n x="5"/>
        <n x="13"/>
      </t>
    </mdx>
    <mdx n="0" f="v">
      <t c="3" si="20">
        <n x="3"/>
        <n x="14"/>
        <n x="13"/>
      </t>
    </mdx>
    <mdx n="0" f="v">
      <t c="3" si="20">
        <n x="3"/>
        <n x="1"/>
        <n x="9"/>
      </t>
    </mdx>
    <mdx n="0" f="v">
      <t c="3" si="20">
        <n x="3"/>
        <n x="4"/>
        <n x="16"/>
      </t>
    </mdx>
    <mdx n="0" f="v">
      <t c="3" si="20">
        <n x="3"/>
        <n x="8"/>
        <n x="11"/>
      </t>
    </mdx>
    <mdx n="0" f="v">
      <t c="3" si="20">
        <n x="3"/>
        <n x="15"/>
        <n x="13"/>
      </t>
    </mdx>
    <mdx n="0" f="v">
      <t c="3" si="20">
        <n x="3"/>
        <n x="2"/>
        <n x="9"/>
      </t>
    </mdx>
    <mdx n="0" f="v">
      <t c="3" si="20">
        <n x="3"/>
        <n x="5"/>
        <n x="16"/>
      </t>
    </mdx>
    <mdx n="0" f="v">
      <t c="3" si="20">
        <n x="3"/>
        <n x="5"/>
        <n x="19"/>
      </t>
    </mdx>
    <mdx n="0" f="v">
      <t c="3" si="20">
        <n x="3"/>
        <n x="2"/>
        <n x="11"/>
      </t>
    </mdx>
    <mdx n="0" f="v">
      <t c="3" si="20">
        <n x="3"/>
        <n x="15"/>
        <n x="16"/>
      </t>
    </mdx>
    <mdx n="0" f="v">
      <t c="3" si="20">
        <n x="3"/>
        <n x="12"/>
        <n x="9"/>
      </t>
    </mdx>
    <mdx n="0" f="v">
      <t c="3" si="20">
        <n x="3"/>
        <n x="8"/>
        <n x="13"/>
      </t>
    </mdx>
    <mdx n="0" f="v">
      <t c="3" si="20">
        <n x="3"/>
        <n x="4"/>
        <n x="19"/>
      </t>
    </mdx>
    <mdx n="0" f="v">
      <t c="3" si="20">
        <n x="3"/>
        <n x="1"/>
        <n x="11"/>
      </t>
    </mdx>
    <mdx n="0" f="v">
      <t c="3" si="20">
        <n x="3"/>
        <n x="14"/>
        <n x="16"/>
      </t>
    </mdx>
    <mdx n="0" f="v">
      <t c="3" si="20">
        <n x="3"/>
        <n x="6"/>
        <n x="11"/>
      </t>
    </mdx>
    <mdx n="0" f="v">
      <t c="3" si="20">
        <n x="3"/>
        <n x="6"/>
        <n x="9"/>
      </t>
    </mdx>
    <mdx n="0" f="v">
      <t c="3" si="20">
        <n x="3"/>
        <n x="7"/>
        <n x="11"/>
      </t>
    </mdx>
    <mdx n="0" f="v">
      <t c="3" si="20">
        <n x="3"/>
        <n x="7"/>
        <n x="9"/>
      </t>
    </mdx>
    <mdx n="0" f="v">
      <t c="3" si="20">
        <n x="3"/>
        <n x="8"/>
        <n x="19"/>
      </t>
    </mdx>
    <mdx n="0" f="v">
      <t c="3" si="20">
        <n x="3"/>
        <n x="8"/>
        <n x="16"/>
      </t>
    </mdx>
    <mdx n="0" f="v">
      <t c="3" si="20">
        <n x="3"/>
        <n x="10"/>
        <n x="11"/>
      </t>
    </mdx>
    <mdx n="0" f="v">
      <t c="3" si="20">
        <n x="3"/>
        <n x="10"/>
        <n x="9"/>
      </t>
    </mdx>
    <mdx n="0" f="v">
      <t c="3" si="20">
        <n x="3"/>
        <n x="12"/>
        <n x="19"/>
      </t>
    </mdx>
    <mdx n="0" f="v">
      <t c="3" si="20">
        <n x="3"/>
        <n x="12"/>
        <n x="16"/>
      </t>
    </mdx>
    <mdx n="0" f="v">
      <t c="3" si="20">
        <n x="3"/>
        <n x="12"/>
        <n x="13"/>
      </t>
    </mdx>
    <mdx n="0" f="v">
      <t c="3" si="20">
        <n x="3"/>
        <n x="12"/>
        <n x="11"/>
      </t>
    </mdx>
    <mdx n="0" f="v">
      <t c="3" si="20">
        <n x="3"/>
        <n x="10"/>
        <n x="13"/>
      </t>
    </mdx>
    <mdx n="0" f="v">
      <t c="3" si="20">
        <n x="3"/>
        <n x="7"/>
        <n x="13"/>
      </t>
    </mdx>
    <mdx n="0" f="v">
      <t c="3" si="20">
        <n x="3"/>
        <n x="6"/>
        <n x="13"/>
      </t>
    </mdx>
    <mdx n="0" f="v">
      <t c="3" si="20">
        <n x="3"/>
        <n x="2"/>
        <n x="13"/>
      </t>
    </mdx>
    <mdx n="0" f="v">
      <t c="3" si="20">
        <n x="3"/>
        <n x="1"/>
        <n x="13"/>
      </t>
    </mdx>
    <mdx n="0" f="v">
      <t c="3" si="20">
        <n x="3"/>
        <n x="14"/>
        <n x="11"/>
      </t>
    </mdx>
    <mdx n="0" f="v">
      <t c="3" si="20">
        <n x="3"/>
        <n x="14"/>
        <n x="9"/>
      </t>
    </mdx>
    <mdx n="0" f="v">
      <t c="3" si="20">
        <n x="3"/>
        <n x="14"/>
        <n x="19"/>
      </t>
    </mdx>
    <mdx n="0" f="v">
      <t c="3" si="20">
        <n x="3"/>
        <n x="15"/>
        <n x="11"/>
      </t>
    </mdx>
    <mdx n="0" f="v">
      <t c="3" si="20">
        <n x="3"/>
        <n x="15"/>
        <n x="9"/>
      </t>
    </mdx>
    <mdx n="0" f="v">
      <t c="3" si="20">
        <n x="3"/>
        <n x="15"/>
        <n x="19"/>
      </t>
    </mdx>
    <mdx n="0" f="v">
      <t c="3" si="20">
        <n x="3"/>
        <n x="10"/>
        <n x="16"/>
      </t>
    </mdx>
    <mdx n="0" f="v">
      <t c="3" si="20">
        <n x="3"/>
        <n x="7"/>
        <n x="16"/>
      </t>
    </mdx>
    <mdx n="0" f="v">
      <t c="3" si="20">
        <n x="3"/>
        <n x="6"/>
        <n x="16"/>
      </t>
    </mdx>
    <mdx n="0" f="v">
      <t c="3" si="20">
        <n x="3"/>
        <n x="2"/>
        <n x="16"/>
      </t>
    </mdx>
    <mdx n="0" f="v">
      <t c="3" si="20">
        <n x="3"/>
        <n x="1"/>
        <n x="16"/>
      </t>
    </mdx>
    <mdx n="0" f="v">
      <t c="3" si="20">
        <n x="3"/>
        <n x="17"/>
        <n x="19"/>
      </t>
    </mdx>
    <mdx n="0" f="v">
      <t c="3" si="20">
        <n x="3"/>
        <n x="17"/>
        <n x="16"/>
      </t>
    </mdx>
    <mdx n="0" f="v">
      <t c="3" si="20">
        <n x="3"/>
        <n x="17"/>
        <n x="13"/>
      </t>
    </mdx>
    <mdx n="0" f="v">
      <t c="3" si="20">
        <n x="3"/>
        <n x="17"/>
        <n x="11"/>
      </t>
    </mdx>
    <mdx n="0" f="v">
      <t c="3" si="20">
        <n x="3"/>
        <n x="17"/>
        <n x="9"/>
      </t>
    </mdx>
    <mdx n="0" f="v">
      <t c="3" si="20">
        <n x="3"/>
        <n x="18"/>
        <n x="19"/>
      </t>
    </mdx>
    <mdx n="0" f="v">
      <t c="3" si="20">
        <n x="3"/>
        <n x="18"/>
        <n x="16"/>
      </t>
    </mdx>
    <mdx n="0" f="v">
      <t c="3" si="20">
        <n x="3"/>
        <n x="18"/>
        <n x="13"/>
      </t>
    </mdx>
    <mdx n="0" f="v">
      <t c="3" si="20">
        <n x="3"/>
        <n x="18"/>
        <n x="11"/>
      </t>
    </mdx>
    <mdx n="0" f="v">
      <t c="3" si="20">
        <n x="3"/>
        <n x="18"/>
        <n x="9"/>
      </t>
    </mdx>
    <mdx n="0" f="v">
      <t c="3" si="20">
        <n x="3"/>
        <n x="10"/>
        <n x="19"/>
      </t>
    </mdx>
    <mdx n="0" f="v">
      <t c="3" si="20">
        <n x="3"/>
        <n x="7"/>
        <n x="19"/>
      </t>
    </mdx>
    <mdx n="0" f="v">
      <t c="3" si="20">
        <n x="3"/>
        <n x="6"/>
        <n x="19"/>
      </t>
    </mdx>
    <mdx n="0" f="v">
      <t c="3" si="20">
        <n x="3"/>
        <n x="2"/>
        <n x="19"/>
      </t>
    </mdx>
    <mdx n="0" f="v">
      <t c="3" si="20">
        <n x="3"/>
        <n x="1"/>
        <n x="19"/>
      </t>
    </mdx>
  </mdxMetadata>
  <valueMetadata count="8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</valueMetadata>
</metadata>
</file>

<file path=xl/sharedStrings.xml><?xml version="1.0" encoding="utf-8"?>
<sst xmlns="http://schemas.openxmlformats.org/spreadsheetml/2006/main" count="36" uniqueCount="24">
  <si>
    <t>Sum of Amount</t>
  </si>
  <si>
    <t>Row Labels</t>
  </si>
  <si>
    <t>1000 Revenues</t>
  </si>
  <si>
    <t>2000 Cost of Sales</t>
  </si>
  <si>
    <t>3000 Other Income</t>
  </si>
  <si>
    <t>4000 Expenses</t>
  </si>
  <si>
    <t>Grand Total</t>
  </si>
  <si>
    <t>Column Labels</t>
  </si>
  <si>
    <t>01/01/2013</t>
  </si>
  <si>
    <t>01/02/2013</t>
  </si>
  <si>
    <t>01/03/2013</t>
  </si>
  <si>
    <t>01/04/2013</t>
  </si>
  <si>
    <t>01/05/2013</t>
  </si>
  <si>
    <t>01/06/2013</t>
  </si>
  <si>
    <t>01/07/2013</t>
  </si>
  <si>
    <t>01/08/2013</t>
  </si>
  <si>
    <t>01/09/2013</t>
  </si>
  <si>
    <t>01/10/2013</t>
  </si>
  <si>
    <t>01/11/2013</t>
  </si>
  <si>
    <t>01/12/2013</t>
  </si>
  <si>
    <t>Total</t>
  </si>
  <si>
    <t>Below created from Power Query and Calculated Item added to the PivotTable (The Total Column)</t>
  </si>
  <si>
    <t>Below PivotTable converted to cube functions</t>
  </si>
  <si>
    <t>Below copied and pasted as link from PivotTable abow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</si>
</sst>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;\-&quot;£&quot;#,##0.00;&quot;£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volatileDependencies.xml><?xml version="1.0" encoding="utf-8"?>
<volTypes xmlns="http://schemas.openxmlformats.org/spreadsheetml/2006/main">
  <volType type="olapFunctions">
    <main first="PowerPivot Data">
      <tp t="e">
        <v>#N/A</v>
        <stp>1</stp>
        <tr r="C53" s="4"/>
        <tr r="C45" s="4"/>
        <tr r="C51" s="4"/>
        <tr r="C43" s="4"/>
        <tr r="C49" s="4"/>
        <tr r="G46" s="4"/>
        <tr r="F46" s="4"/>
        <tr r="E46" s="4"/>
        <tr r="D46" s="4"/>
        <tr r="C46" s="4"/>
        <tr r="G54" s="4"/>
        <tr r="F54" s="4"/>
        <tr r="E54" s="4"/>
        <tr r="D54" s="4"/>
        <tr r="C54" s="4"/>
        <tr r="D53" s="4"/>
        <tr r="D45" s="4"/>
        <tr r="D51" s="4"/>
        <tr r="D43" s="4"/>
        <tr r="D49" s="4"/>
        <tr r="C47" s="4"/>
        <tr r="G47" s="4"/>
        <tr r="F47" s="4"/>
        <tr r="C55" s="4"/>
        <tr r="G55" s="4"/>
        <tr r="F55" s="4"/>
        <tr r="E53" s="4"/>
        <tr r="E45" s="4"/>
        <tr r="E51" s="4"/>
        <tr r="E43" s="4"/>
        <tr r="E49" s="4"/>
        <tr r="F48" s="4"/>
        <tr r="E48" s="4"/>
        <tr r="D48" s="4"/>
        <tr r="C48" s="4"/>
        <tr r="G49" s="4"/>
        <tr r="F49" s="4"/>
        <tr r="D50" s="4"/>
        <tr r="C50" s="4"/>
        <tr r="G43" s="4"/>
        <tr r="F43" s="4"/>
        <tr r="G51" s="4"/>
        <tr r="F51" s="4"/>
        <tr r="D55" s="4"/>
        <tr r="F53" s="4"/>
        <tr r="C52" s="4"/>
        <tr r="E50" s="4"/>
        <tr r="G48" s="4"/>
        <tr r="D47" s="4"/>
        <tr r="F45" s="4"/>
        <tr r="C44" s="4"/>
        <tr r="D44" s="4"/>
        <tr r="G45" s="4"/>
        <tr r="E47" s="4"/>
        <tr r="F50" s="4"/>
        <tr r="D52" s="4"/>
        <tr r="G53" s="4"/>
        <tr r="E55" s="4"/>
        <tr r="E44" s="4"/>
        <tr r="G50" s="4"/>
        <tr r="E52" s="4"/>
        <tr r="F44" s="4"/>
        <tr r="F52" s="4"/>
        <tr r="G44" s="4"/>
        <tr r="G52" s="4"/>
        <tr r="C42" s="4"/>
        <tr r="B46" s="4"/>
        <tr r="B54" s="4"/>
        <tr r="D42" s="4"/>
        <tr r="B47" s="4"/>
        <tr r="B55" s="4"/>
        <tr r="E42" s="4"/>
        <tr r="B48" s="4"/>
        <tr r="F42" s="4"/>
        <tr r="B49" s="4"/>
        <tr r="G42" s="4"/>
        <tr r="B50" s="4"/>
        <tr r="B43" s="4"/>
        <tr r="B51" s="4"/>
        <tr r="B44" s="4"/>
        <tr r="B52" s="4"/>
        <tr r="B41" s="4"/>
        <tr r="B45" s="4"/>
        <tr r="B53" s="4"/>
      </tp>
    </main>
  </volType>
</volTypes>
</file>

<file path=xl/_rels/workbook.xml.rels><?xml version="1.0" encoding="UTF-8" standalone="yes"?>
<Relationships xmlns="http://schemas.openxmlformats.org/package/2006/relationships"><Relationship Id="rId13" Type="http://schemas.microsoft.com/office/2007/relationships/customDataProps" Target="customData/itemProps1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pivotCacheDefinition" Target="pivotCache/pivotCacheDefinition3.xml"/><Relationship Id="rId12" Type="http://schemas.openxmlformats.org/officeDocument/2006/relationships/sheetMetadata" Target="metadata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38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haredStrings" Target="sharedString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37" Type="http://schemas.openxmlformats.org/officeDocument/2006/relationships/customXml" Target="../customXml/item23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36" Type="http://schemas.openxmlformats.org/officeDocument/2006/relationships/customXml" Target="../customXml/item22.xml"/><Relationship Id="rId10" Type="http://schemas.openxmlformats.org/officeDocument/2006/relationships/styles" Target="styles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35" Type="http://schemas.openxmlformats.org/officeDocument/2006/relationships/customXml" Target="../customXml/item21.xml"/><Relationship Id="rId8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Sheet4!$C$23</c:f>
              <c:strCache>
                <c:ptCount val="1"/>
                <c:pt idx="0">
                  <c:v>1000 Revenues</c:v>
                </c:pt>
              </c:strCache>
            </c:strRef>
          </c:tx>
          <c:invertIfNegative val="0"/>
          <c:cat>
            <c:strRef>
              <c:f>Sheet4!$B$24:$B$35</c:f>
              <c:strCache>
                <c:ptCount val="12"/>
                <c:pt idx="0">
                  <c:v>01/01/2013</c:v>
                </c:pt>
                <c:pt idx="1">
                  <c:v>01/02/2013</c:v>
                </c:pt>
                <c:pt idx="2">
                  <c:v>01/03/2013</c:v>
                </c:pt>
                <c:pt idx="3">
                  <c:v>01/04/2013</c:v>
                </c:pt>
                <c:pt idx="4">
                  <c:v>01/05/2013</c:v>
                </c:pt>
                <c:pt idx="5">
                  <c:v>01/06/2013</c:v>
                </c:pt>
                <c:pt idx="6">
                  <c:v>01/07/2013</c:v>
                </c:pt>
                <c:pt idx="7">
                  <c:v>01/08/2013</c:v>
                </c:pt>
                <c:pt idx="8">
                  <c:v>01/09/2013</c:v>
                </c:pt>
                <c:pt idx="9">
                  <c:v>01/10/2013</c:v>
                </c:pt>
                <c:pt idx="10">
                  <c:v>01/11/2013</c:v>
                </c:pt>
                <c:pt idx="11">
                  <c:v>01/12/2013</c:v>
                </c:pt>
              </c:strCache>
            </c:strRef>
          </c:cat>
          <c:val>
            <c:numRef>
              <c:f>Sheet4!$C$24:$C$35</c:f>
              <c:numCache>
                <c:formatCode>General</c:formatCode>
                <c:ptCount val="12"/>
                <c:pt idx="0">
                  <c:v>33253.302300000003</c:v>
                </c:pt>
                <c:pt idx="1">
                  <c:v>45363.232799999998</c:v>
                </c:pt>
                <c:pt idx="2">
                  <c:v>65586.368000000002</c:v>
                </c:pt>
                <c:pt idx="3">
                  <c:v>31413.452499999999</c:v>
                </c:pt>
                <c:pt idx="4">
                  <c:v>65301.023099999999</c:v>
                </c:pt>
                <c:pt idx="5">
                  <c:v>56311.313600000001</c:v>
                </c:pt>
                <c:pt idx="6">
                  <c:v>37181.0245</c:v>
                </c:pt>
                <c:pt idx="7">
                  <c:v>68362.306800000006</c:v>
                </c:pt>
                <c:pt idx="8">
                  <c:v>88625.375700000004</c:v>
                </c:pt>
                <c:pt idx="9">
                  <c:v>37230.766000000003</c:v>
                </c:pt>
                <c:pt idx="10">
                  <c:v>82985.291700000002</c:v>
                </c:pt>
                <c:pt idx="11">
                  <c:v>151658.52410000001</c:v>
                </c:pt>
              </c:numCache>
            </c:numRef>
          </c:val>
        </c:ser>
        <c:ser>
          <c:idx val="1"/>
          <c:order val="1"/>
          <c:tx>
            <c:strRef>
              <c:f>Sheet4!$D$23</c:f>
              <c:strCache>
                <c:ptCount val="1"/>
                <c:pt idx="0">
                  <c:v>2000 Cost of Sales</c:v>
                </c:pt>
              </c:strCache>
            </c:strRef>
          </c:tx>
          <c:invertIfNegative val="0"/>
          <c:cat>
            <c:strRef>
              <c:f>Sheet4!$B$24:$B$35</c:f>
              <c:strCache>
                <c:ptCount val="12"/>
                <c:pt idx="0">
                  <c:v>01/01/2013</c:v>
                </c:pt>
                <c:pt idx="1">
                  <c:v>01/02/2013</c:v>
                </c:pt>
                <c:pt idx="2">
                  <c:v>01/03/2013</c:v>
                </c:pt>
                <c:pt idx="3">
                  <c:v>01/04/2013</c:v>
                </c:pt>
                <c:pt idx="4">
                  <c:v>01/05/2013</c:v>
                </c:pt>
                <c:pt idx="5">
                  <c:v>01/06/2013</c:v>
                </c:pt>
                <c:pt idx="6">
                  <c:v>01/07/2013</c:v>
                </c:pt>
                <c:pt idx="7">
                  <c:v>01/08/2013</c:v>
                </c:pt>
                <c:pt idx="8">
                  <c:v>01/09/2013</c:v>
                </c:pt>
                <c:pt idx="9">
                  <c:v>01/10/2013</c:v>
                </c:pt>
                <c:pt idx="10">
                  <c:v>01/11/2013</c:v>
                </c:pt>
                <c:pt idx="11">
                  <c:v>01/12/2013</c:v>
                </c:pt>
              </c:strCache>
            </c:strRef>
          </c:cat>
          <c:val>
            <c:numRef>
              <c:f>Sheet4!$D$24:$D$35</c:f>
              <c:numCache>
                <c:formatCode>General</c:formatCode>
                <c:ptCount val="12"/>
                <c:pt idx="0">
                  <c:v>-4170.9916000000003</c:v>
                </c:pt>
                <c:pt idx="1">
                  <c:v>-8378.3354999999992</c:v>
                </c:pt>
                <c:pt idx="2">
                  <c:v>-8578.6849999999995</c:v>
                </c:pt>
                <c:pt idx="3">
                  <c:v>-4131.9124000000002</c:v>
                </c:pt>
                <c:pt idx="4">
                  <c:v>-23006.448899999999</c:v>
                </c:pt>
                <c:pt idx="5">
                  <c:v>-4653.0243</c:v>
                </c:pt>
                <c:pt idx="6">
                  <c:v>-6779.6305000000002</c:v>
                </c:pt>
                <c:pt idx="7">
                  <c:v>-12561.3158</c:v>
                </c:pt>
                <c:pt idx="8">
                  <c:v>-14618.972299999999</c:v>
                </c:pt>
                <c:pt idx="9">
                  <c:v>-12661.4776</c:v>
                </c:pt>
                <c:pt idx="10">
                  <c:v>-18676.515899999999</c:v>
                </c:pt>
                <c:pt idx="11">
                  <c:v>-35624.894099999998</c:v>
                </c:pt>
              </c:numCache>
            </c:numRef>
          </c:val>
        </c:ser>
        <c:ser>
          <c:idx val="2"/>
          <c:order val="2"/>
          <c:tx>
            <c:strRef>
              <c:f>Sheet4!$E$23</c:f>
              <c:strCache>
                <c:ptCount val="1"/>
                <c:pt idx="0">
                  <c:v>3000 Other Income</c:v>
                </c:pt>
              </c:strCache>
            </c:strRef>
          </c:tx>
          <c:invertIfNegative val="0"/>
          <c:cat>
            <c:strRef>
              <c:f>Sheet4!$B$24:$B$35</c:f>
              <c:strCache>
                <c:ptCount val="12"/>
                <c:pt idx="0">
                  <c:v>01/01/2013</c:v>
                </c:pt>
                <c:pt idx="1">
                  <c:v>01/02/2013</c:v>
                </c:pt>
                <c:pt idx="2">
                  <c:v>01/03/2013</c:v>
                </c:pt>
                <c:pt idx="3">
                  <c:v>01/04/2013</c:v>
                </c:pt>
                <c:pt idx="4">
                  <c:v>01/05/2013</c:v>
                </c:pt>
                <c:pt idx="5">
                  <c:v>01/06/2013</c:v>
                </c:pt>
                <c:pt idx="6">
                  <c:v>01/07/2013</c:v>
                </c:pt>
                <c:pt idx="7">
                  <c:v>01/08/2013</c:v>
                </c:pt>
                <c:pt idx="8">
                  <c:v>01/09/2013</c:v>
                </c:pt>
                <c:pt idx="9">
                  <c:v>01/10/2013</c:v>
                </c:pt>
                <c:pt idx="10">
                  <c:v>01/11/2013</c:v>
                </c:pt>
                <c:pt idx="11">
                  <c:v>01/12/2013</c:v>
                </c:pt>
              </c:strCache>
            </c:strRef>
          </c:cat>
          <c:val>
            <c:numRef>
              <c:f>Sheet4!$E$24:$E$35</c:f>
              <c:numCache>
                <c:formatCode>General</c:formatCode>
                <c:ptCount val="12"/>
                <c:pt idx="0">
                  <c:v>946.86300000000006</c:v>
                </c:pt>
                <c:pt idx="1">
                  <c:v>919.39279999999997</c:v>
                </c:pt>
                <c:pt idx="2">
                  <c:v>1120.7384</c:v>
                </c:pt>
                <c:pt idx="3">
                  <c:v>905.95979999999997</c:v>
                </c:pt>
                <c:pt idx="4">
                  <c:v>1348.0169000000001</c:v>
                </c:pt>
                <c:pt idx="5">
                  <c:v>1117.2025000000001</c:v>
                </c:pt>
                <c:pt idx="6">
                  <c:v>1006.3997000000001</c:v>
                </c:pt>
                <c:pt idx="7">
                  <c:v>1389.8178</c:v>
                </c:pt>
                <c:pt idx="8">
                  <c:v>1607.9010000000001</c:v>
                </c:pt>
                <c:pt idx="9">
                  <c:v>974.0575</c:v>
                </c:pt>
                <c:pt idx="10">
                  <c:v>1454.0477000000001</c:v>
                </c:pt>
                <c:pt idx="11">
                  <c:v>2191.1743999999999</c:v>
                </c:pt>
              </c:numCache>
            </c:numRef>
          </c:val>
        </c:ser>
        <c:ser>
          <c:idx val="3"/>
          <c:order val="3"/>
          <c:tx>
            <c:strRef>
              <c:f>Sheet4!$F$23</c:f>
              <c:strCache>
                <c:ptCount val="1"/>
                <c:pt idx="0">
                  <c:v>4000 Expenses</c:v>
                </c:pt>
              </c:strCache>
            </c:strRef>
          </c:tx>
          <c:invertIfNegative val="0"/>
          <c:cat>
            <c:strRef>
              <c:f>Sheet4!$B$24:$B$35</c:f>
              <c:strCache>
                <c:ptCount val="12"/>
                <c:pt idx="0">
                  <c:v>01/01/2013</c:v>
                </c:pt>
                <c:pt idx="1">
                  <c:v>01/02/2013</c:v>
                </c:pt>
                <c:pt idx="2">
                  <c:v>01/03/2013</c:v>
                </c:pt>
                <c:pt idx="3">
                  <c:v>01/04/2013</c:v>
                </c:pt>
                <c:pt idx="4">
                  <c:v>01/05/2013</c:v>
                </c:pt>
                <c:pt idx="5">
                  <c:v>01/06/2013</c:v>
                </c:pt>
                <c:pt idx="6">
                  <c:v>01/07/2013</c:v>
                </c:pt>
                <c:pt idx="7">
                  <c:v>01/08/2013</c:v>
                </c:pt>
                <c:pt idx="8">
                  <c:v>01/09/2013</c:v>
                </c:pt>
                <c:pt idx="9">
                  <c:v>01/10/2013</c:v>
                </c:pt>
                <c:pt idx="10">
                  <c:v>01/11/2013</c:v>
                </c:pt>
                <c:pt idx="11">
                  <c:v>01/12/2013</c:v>
                </c:pt>
              </c:strCache>
            </c:strRef>
          </c:cat>
          <c:val>
            <c:numRef>
              <c:f>Sheet4!$F$24:$F$35</c:f>
              <c:numCache>
                <c:formatCode>General</c:formatCode>
                <c:ptCount val="12"/>
                <c:pt idx="0">
                  <c:v>-8687.5957999999991</c:v>
                </c:pt>
                <c:pt idx="1">
                  <c:v>-8973.2664000000004</c:v>
                </c:pt>
                <c:pt idx="2">
                  <c:v>-8007.8482999999997</c:v>
                </c:pt>
                <c:pt idx="3">
                  <c:v>-9376.2551999999996</c:v>
                </c:pt>
                <c:pt idx="4">
                  <c:v>-10883.0715</c:v>
                </c:pt>
                <c:pt idx="5">
                  <c:v>-7854.4516000000003</c:v>
                </c:pt>
                <c:pt idx="6">
                  <c:v>-8997.6193000000003</c:v>
                </c:pt>
                <c:pt idx="7">
                  <c:v>-8980.5239999999994</c:v>
                </c:pt>
                <c:pt idx="8">
                  <c:v>-9741.1010999999999</c:v>
                </c:pt>
                <c:pt idx="9">
                  <c:v>-7151.1660000000002</c:v>
                </c:pt>
                <c:pt idx="10">
                  <c:v>-8283.0642000000007</c:v>
                </c:pt>
                <c:pt idx="11">
                  <c:v>-11757.452799999999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258688"/>
        <c:axId val="773567552"/>
      </c:barChart>
      <c:lineChart>
        <c:grouping val="standard"/>
        <c:varyColors val="0"/>
        <c:ser>
          <c:idx val="4"/>
          <c:order val="4"/>
          <c:tx>
            <c:strRef>
              <c:f>Sheet4!$G$23</c:f>
              <c:strCache>
                <c:ptCount val="1"/>
                <c:pt idx="0">
                  <c:v>Grand Total</c:v>
                </c:pt>
              </c:strCache>
            </c:strRef>
          </c:tx>
          <c:marker>
            <c:symbol val="none"/>
          </c:marker>
          <c:cat>
            <c:strRef>
              <c:f>Sheet4!$B$24:$B$35</c:f>
              <c:strCache>
                <c:ptCount val="12"/>
                <c:pt idx="0">
                  <c:v>01/01/2013</c:v>
                </c:pt>
                <c:pt idx="1">
                  <c:v>01/02/2013</c:v>
                </c:pt>
                <c:pt idx="2">
                  <c:v>01/03/2013</c:v>
                </c:pt>
                <c:pt idx="3">
                  <c:v>01/04/2013</c:v>
                </c:pt>
                <c:pt idx="4">
                  <c:v>01/05/2013</c:v>
                </c:pt>
                <c:pt idx="5">
                  <c:v>01/06/2013</c:v>
                </c:pt>
                <c:pt idx="6">
                  <c:v>01/07/2013</c:v>
                </c:pt>
                <c:pt idx="7">
                  <c:v>01/08/2013</c:v>
                </c:pt>
                <c:pt idx="8">
                  <c:v>01/09/2013</c:v>
                </c:pt>
                <c:pt idx="9">
                  <c:v>01/10/2013</c:v>
                </c:pt>
                <c:pt idx="10">
                  <c:v>01/11/2013</c:v>
                </c:pt>
                <c:pt idx="11">
                  <c:v>01/12/2013</c:v>
                </c:pt>
              </c:strCache>
            </c:strRef>
          </c:cat>
          <c:val>
            <c:numRef>
              <c:f>Sheet4!$G$24:$G$35</c:f>
              <c:numCache>
                <c:formatCode>General</c:formatCode>
                <c:ptCount val="12"/>
                <c:pt idx="0">
                  <c:v>21341.5779</c:v>
                </c:pt>
                <c:pt idx="1">
                  <c:v>28931.023700000002</c:v>
                </c:pt>
                <c:pt idx="2">
                  <c:v>50120.573100000001</c:v>
                </c:pt>
                <c:pt idx="3">
                  <c:v>18811.244699999999</c:v>
                </c:pt>
                <c:pt idx="4">
                  <c:v>32759.5196</c:v>
                </c:pt>
                <c:pt idx="5">
                  <c:v>44921.040200000003</c:v>
                </c:pt>
                <c:pt idx="6">
                  <c:v>22410.1744</c:v>
                </c:pt>
                <c:pt idx="7">
                  <c:v>48210.284800000001</c:v>
                </c:pt>
                <c:pt idx="8">
                  <c:v>65873.203299999994</c:v>
                </c:pt>
                <c:pt idx="9">
                  <c:v>18392.179899999999</c:v>
                </c:pt>
                <c:pt idx="10">
                  <c:v>57479.759299999998</c:v>
                </c:pt>
                <c:pt idx="11">
                  <c:v>106467.35159999999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58688"/>
        <c:axId val="773567552"/>
      </c:lineChart>
      <c:catAx>
        <c:axId val="78258688"/>
        <c:scaling>
          <c:orientation val="minMax"/>
        </c:scaling>
        <c:delete val="0"/>
        <c:axPos val="b"/>
        <c:majorTickMark val="out"/>
        <c:minorTickMark val="none"/>
        <c:tickLblPos val="nextTo"/>
        <c:crossAx val="773567552"/>
        <c:crosses val="autoZero"/>
        <c:auto val="1"/>
        <c:lblAlgn val="ctr"/>
        <c:lblOffset val="100"/>
        <c:noMultiLvlLbl val="0"/>
      </c:catAx>
      <c:valAx>
        <c:axId val="773567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2586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Sheet4!$C$42</c:f>
              <c:strCache>
                <c:ptCount val="1"/>
                <c:pt idx="0">
                  <c:v>1000 Revenues</c:v>
                </c:pt>
              </c:strCache>
            </c:strRef>
          </c:tx>
          <c:invertIfNegative val="0"/>
          <c:cat>
            <c:strRef>
              <c:f>Sheet4!$B$43:$B$54</c:f>
              <c:strCache>
                <c:ptCount val="12"/>
                <c:pt idx="0">
                  <c:v>01/01/2013</c:v>
                </c:pt>
                <c:pt idx="1">
                  <c:v>01/02/2013</c:v>
                </c:pt>
                <c:pt idx="2">
                  <c:v>01/03/2013</c:v>
                </c:pt>
                <c:pt idx="3">
                  <c:v>01/04/2013</c:v>
                </c:pt>
                <c:pt idx="4">
                  <c:v>01/05/2013</c:v>
                </c:pt>
                <c:pt idx="5">
                  <c:v>01/06/2013</c:v>
                </c:pt>
                <c:pt idx="6">
                  <c:v>01/07/2013</c:v>
                </c:pt>
                <c:pt idx="7">
                  <c:v>01/08/2013</c:v>
                </c:pt>
                <c:pt idx="8">
                  <c:v>01/09/2013</c:v>
                </c:pt>
                <c:pt idx="9">
                  <c:v>01/10/2013</c:v>
                </c:pt>
                <c:pt idx="10">
                  <c:v>01/11/2013</c:v>
                </c:pt>
                <c:pt idx="11">
                  <c:v>01/12/2013</c:v>
                </c:pt>
              </c:strCache>
            </c:strRef>
          </c:cat>
          <c:val>
            <c:numRef>
              <c:f>Sheet4!$C$43:$C$54</c:f>
              <c:numCache>
                <c:formatCode>General</c:formatCode>
                <c:ptCount val="12"/>
                <c:pt idx="0">
                  <c:v>33253.302300000003</c:v>
                </c:pt>
                <c:pt idx="1">
                  <c:v>45363.232799999998</c:v>
                </c:pt>
                <c:pt idx="2">
                  <c:v>65586.368000000002</c:v>
                </c:pt>
                <c:pt idx="3">
                  <c:v>31413.452499999999</c:v>
                </c:pt>
                <c:pt idx="4">
                  <c:v>65301.023099999999</c:v>
                </c:pt>
                <c:pt idx="5">
                  <c:v>56311.313600000001</c:v>
                </c:pt>
                <c:pt idx="6">
                  <c:v>37181.0245</c:v>
                </c:pt>
                <c:pt idx="7">
                  <c:v>68362.306800000006</c:v>
                </c:pt>
                <c:pt idx="8">
                  <c:v>88625.375700000004</c:v>
                </c:pt>
                <c:pt idx="9">
                  <c:v>37230.766000000003</c:v>
                </c:pt>
                <c:pt idx="10">
                  <c:v>82985.291700000002</c:v>
                </c:pt>
                <c:pt idx="11">
                  <c:v>151658.52410000001</c:v>
                </c:pt>
              </c:numCache>
            </c:numRef>
          </c:val>
        </c:ser>
        <c:ser>
          <c:idx val="1"/>
          <c:order val="1"/>
          <c:tx>
            <c:strRef>
              <c:f>Sheet4!$D$42</c:f>
              <c:strCache>
                <c:ptCount val="1"/>
                <c:pt idx="0">
                  <c:v>2000 Cost of Sales</c:v>
                </c:pt>
              </c:strCache>
            </c:strRef>
          </c:tx>
          <c:invertIfNegative val="0"/>
          <c:cat>
            <c:strRef>
              <c:f>Sheet4!$B$43:$B$54</c:f>
              <c:strCache>
                <c:ptCount val="12"/>
                <c:pt idx="0">
                  <c:v>01/01/2013</c:v>
                </c:pt>
                <c:pt idx="1">
                  <c:v>01/02/2013</c:v>
                </c:pt>
                <c:pt idx="2">
                  <c:v>01/03/2013</c:v>
                </c:pt>
                <c:pt idx="3">
                  <c:v>01/04/2013</c:v>
                </c:pt>
                <c:pt idx="4">
                  <c:v>01/05/2013</c:v>
                </c:pt>
                <c:pt idx="5">
                  <c:v>01/06/2013</c:v>
                </c:pt>
                <c:pt idx="6">
                  <c:v>01/07/2013</c:v>
                </c:pt>
                <c:pt idx="7">
                  <c:v>01/08/2013</c:v>
                </c:pt>
                <c:pt idx="8">
                  <c:v>01/09/2013</c:v>
                </c:pt>
                <c:pt idx="9">
                  <c:v>01/10/2013</c:v>
                </c:pt>
                <c:pt idx="10">
                  <c:v>01/11/2013</c:v>
                </c:pt>
                <c:pt idx="11">
                  <c:v>01/12/2013</c:v>
                </c:pt>
              </c:strCache>
            </c:strRef>
          </c:cat>
          <c:val>
            <c:numRef>
              <c:f>Sheet4!$D$43:$D$54</c:f>
              <c:numCache>
                <c:formatCode>General</c:formatCode>
                <c:ptCount val="12"/>
                <c:pt idx="0">
                  <c:v>-4170.9916000000003</c:v>
                </c:pt>
                <c:pt idx="1">
                  <c:v>-8378.3354999999992</c:v>
                </c:pt>
                <c:pt idx="2">
                  <c:v>-8578.6849999999995</c:v>
                </c:pt>
                <c:pt idx="3">
                  <c:v>-4131.9124000000002</c:v>
                </c:pt>
                <c:pt idx="4">
                  <c:v>-23006.448899999999</c:v>
                </c:pt>
                <c:pt idx="5">
                  <c:v>-4653.0243</c:v>
                </c:pt>
                <c:pt idx="6">
                  <c:v>-6779.6305000000002</c:v>
                </c:pt>
                <c:pt idx="7">
                  <c:v>-12561.3158</c:v>
                </c:pt>
                <c:pt idx="8">
                  <c:v>-14618.972299999999</c:v>
                </c:pt>
                <c:pt idx="9">
                  <c:v>-12661.4776</c:v>
                </c:pt>
                <c:pt idx="10">
                  <c:v>-18676.515899999999</c:v>
                </c:pt>
                <c:pt idx="11">
                  <c:v>-35624.894099999998</c:v>
                </c:pt>
              </c:numCache>
            </c:numRef>
          </c:val>
        </c:ser>
        <c:ser>
          <c:idx val="2"/>
          <c:order val="2"/>
          <c:tx>
            <c:strRef>
              <c:f>Sheet4!$E$42</c:f>
              <c:strCache>
                <c:ptCount val="1"/>
                <c:pt idx="0">
                  <c:v>3000 Other Income</c:v>
                </c:pt>
              </c:strCache>
            </c:strRef>
          </c:tx>
          <c:invertIfNegative val="0"/>
          <c:cat>
            <c:strRef>
              <c:f>Sheet4!$B$43:$B$54</c:f>
              <c:strCache>
                <c:ptCount val="12"/>
                <c:pt idx="0">
                  <c:v>01/01/2013</c:v>
                </c:pt>
                <c:pt idx="1">
                  <c:v>01/02/2013</c:v>
                </c:pt>
                <c:pt idx="2">
                  <c:v>01/03/2013</c:v>
                </c:pt>
                <c:pt idx="3">
                  <c:v>01/04/2013</c:v>
                </c:pt>
                <c:pt idx="4">
                  <c:v>01/05/2013</c:v>
                </c:pt>
                <c:pt idx="5">
                  <c:v>01/06/2013</c:v>
                </c:pt>
                <c:pt idx="6">
                  <c:v>01/07/2013</c:v>
                </c:pt>
                <c:pt idx="7">
                  <c:v>01/08/2013</c:v>
                </c:pt>
                <c:pt idx="8">
                  <c:v>01/09/2013</c:v>
                </c:pt>
                <c:pt idx="9">
                  <c:v>01/10/2013</c:v>
                </c:pt>
                <c:pt idx="10">
                  <c:v>01/11/2013</c:v>
                </c:pt>
                <c:pt idx="11">
                  <c:v>01/12/2013</c:v>
                </c:pt>
              </c:strCache>
            </c:strRef>
          </c:cat>
          <c:val>
            <c:numRef>
              <c:f>Sheet4!$E$43:$E$54</c:f>
              <c:numCache>
                <c:formatCode>General</c:formatCode>
                <c:ptCount val="12"/>
                <c:pt idx="0">
                  <c:v>946.86300000000006</c:v>
                </c:pt>
                <c:pt idx="1">
                  <c:v>919.39279999999997</c:v>
                </c:pt>
                <c:pt idx="2">
                  <c:v>1120.7384</c:v>
                </c:pt>
                <c:pt idx="3">
                  <c:v>905.95979999999997</c:v>
                </c:pt>
                <c:pt idx="4">
                  <c:v>1348.0169000000001</c:v>
                </c:pt>
                <c:pt idx="5">
                  <c:v>1117.2025000000001</c:v>
                </c:pt>
                <c:pt idx="6">
                  <c:v>1006.3997000000001</c:v>
                </c:pt>
                <c:pt idx="7">
                  <c:v>1389.8178</c:v>
                </c:pt>
                <c:pt idx="8">
                  <c:v>1607.9010000000001</c:v>
                </c:pt>
                <c:pt idx="9">
                  <c:v>974.0575</c:v>
                </c:pt>
                <c:pt idx="10">
                  <c:v>1454.0477000000001</c:v>
                </c:pt>
                <c:pt idx="11">
                  <c:v>2191.1743999999999</c:v>
                </c:pt>
              </c:numCache>
            </c:numRef>
          </c:val>
        </c:ser>
        <c:ser>
          <c:idx val="3"/>
          <c:order val="3"/>
          <c:tx>
            <c:strRef>
              <c:f>Sheet4!$F$42</c:f>
              <c:strCache>
                <c:ptCount val="1"/>
                <c:pt idx="0">
                  <c:v>4000 Expenses</c:v>
                </c:pt>
              </c:strCache>
            </c:strRef>
          </c:tx>
          <c:invertIfNegative val="0"/>
          <c:cat>
            <c:strRef>
              <c:f>Sheet4!$B$43:$B$54</c:f>
              <c:strCache>
                <c:ptCount val="12"/>
                <c:pt idx="0">
                  <c:v>01/01/2013</c:v>
                </c:pt>
                <c:pt idx="1">
                  <c:v>01/02/2013</c:v>
                </c:pt>
                <c:pt idx="2">
                  <c:v>01/03/2013</c:v>
                </c:pt>
                <c:pt idx="3">
                  <c:v>01/04/2013</c:v>
                </c:pt>
                <c:pt idx="4">
                  <c:v>01/05/2013</c:v>
                </c:pt>
                <c:pt idx="5">
                  <c:v>01/06/2013</c:v>
                </c:pt>
                <c:pt idx="6">
                  <c:v>01/07/2013</c:v>
                </c:pt>
                <c:pt idx="7">
                  <c:v>01/08/2013</c:v>
                </c:pt>
                <c:pt idx="8">
                  <c:v>01/09/2013</c:v>
                </c:pt>
                <c:pt idx="9">
                  <c:v>01/10/2013</c:v>
                </c:pt>
                <c:pt idx="10">
                  <c:v>01/11/2013</c:v>
                </c:pt>
                <c:pt idx="11">
                  <c:v>01/12/2013</c:v>
                </c:pt>
              </c:strCache>
            </c:strRef>
          </c:cat>
          <c:val>
            <c:numRef>
              <c:f>Sheet4!$F$43:$F$54</c:f>
              <c:numCache>
                <c:formatCode>General</c:formatCode>
                <c:ptCount val="12"/>
                <c:pt idx="0">
                  <c:v>-8687.5957999999991</c:v>
                </c:pt>
                <c:pt idx="1">
                  <c:v>-8973.2664000000004</c:v>
                </c:pt>
                <c:pt idx="2">
                  <c:v>-8007.8482999999997</c:v>
                </c:pt>
                <c:pt idx="3">
                  <c:v>-9376.2551999999996</c:v>
                </c:pt>
                <c:pt idx="4">
                  <c:v>-10883.0715</c:v>
                </c:pt>
                <c:pt idx="5">
                  <c:v>-7854.4516000000003</c:v>
                </c:pt>
                <c:pt idx="6">
                  <c:v>-8997.6193000000003</c:v>
                </c:pt>
                <c:pt idx="7">
                  <c:v>-8980.5239999999994</c:v>
                </c:pt>
                <c:pt idx="8">
                  <c:v>-9741.1010999999999</c:v>
                </c:pt>
                <c:pt idx="9">
                  <c:v>-7151.1660000000002</c:v>
                </c:pt>
                <c:pt idx="10">
                  <c:v>-8283.0642000000007</c:v>
                </c:pt>
                <c:pt idx="11">
                  <c:v>-11757.452799999999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776384"/>
        <c:axId val="1286613248"/>
      </c:barChart>
      <c:lineChart>
        <c:grouping val="standard"/>
        <c:varyColors val="0"/>
        <c:ser>
          <c:idx val="4"/>
          <c:order val="4"/>
          <c:tx>
            <c:strRef>
              <c:f>Sheet4!$G$42</c:f>
              <c:strCache>
                <c:ptCount val="1"/>
                <c:pt idx="0">
                  <c:v>Grand Total</c:v>
                </c:pt>
              </c:strCache>
            </c:strRef>
          </c:tx>
          <c:marker>
            <c:symbol val="none"/>
          </c:marker>
          <c:cat>
            <c:strRef>
              <c:f>Sheet4!$B$43:$B$54</c:f>
              <c:strCache>
                <c:ptCount val="12"/>
                <c:pt idx="0">
                  <c:v>01/01/2013</c:v>
                </c:pt>
                <c:pt idx="1">
                  <c:v>01/02/2013</c:v>
                </c:pt>
                <c:pt idx="2">
                  <c:v>01/03/2013</c:v>
                </c:pt>
                <c:pt idx="3">
                  <c:v>01/04/2013</c:v>
                </c:pt>
                <c:pt idx="4">
                  <c:v>01/05/2013</c:v>
                </c:pt>
                <c:pt idx="5">
                  <c:v>01/06/2013</c:v>
                </c:pt>
                <c:pt idx="6">
                  <c:v>01/07/2013</c:v>
                </c:pt>
                <c:pt idx="7">
                  <c:v>01/08/2013</c:v>
                </c:pt>
                <c:pt idx="8">
                  <c:v>01/09/2013</c:v>
                </c:pt>
                <c:pt idx="9">
                  <c:v>01/10/2013</c:v>
                </c:pt>
                <c:pt idx="10">
                  <c:v>01/11/2013</c:v>
                </c:pt>
                <c:pt idx="11">
                  <c:v>01/12/2013</c:v>
                </c:pt>
              </c:strCache>
            </c:strRef>
          </c:cat>
          <c:val>
            <c:numRef>
              <c:f>Sheet4!$G$43:$G$54</c:f>
              <c:numCache>
                <c:formatCode>General</c:formatCode>
                <c:ptCount val="12"/>
                <c:pt idx="0">
                  <c:v>21341.5779</c:v>
                </c:pt>
                <c:pt idx="1">
                  <c:v>28931.023700000002</c:v>
                </c:pt>
                <c:pt idx="2">
                  <c:v>50120.573100000001</c:v>
                </c:pt>
                <c:pt idx="3">
                  <c:v>18811.244699999999</c:v>
                </c:pt>
                <c:pt idx="4">
                  <c:v>32759.5196</c:v>
                </c:pt>
                <c:pt idx="5">
                  <c:v>44921.040200000003</c:v>
                </c:pt>
                <c:pt idx="6">
                  <c:v>22410.1744</c:v>
                </c:pt>
                <c:pt idx="7">
                  <c:v>48210.284800000001</c:v>
                </c:pt>
                <c:pt idx="8">
                  <c:v>65873.203299999994</c:v>
                </c:pt>
                <c:pt idx="9">
                  <c:v>18392.179899999999</c:v>
                </c:pt>
                <c:pt idx="10">
                  <c:v>57479.759299999998</c:v>
                </c:pt>
                <c:pt idx="11">
                  <c:v>106467.35159999999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776384"/>
        <c:axId val="1286613248"/>
      </c:lineChart>
      <c:catAx>
        <c:axId val="709776384"/>
        <c:scaling>
          <c:orientation val="minMax"/>
        </c:scaling>
        <c:delete val="0"/>
        <c:axPos val="b"/>
        <c:majorTickMark val="out"/>
        <c:minorTickMark val="none"/>
        <c:tickLblPos val="nextTo"/>
        <c:crossAx val="1286613248"/>
        <c:crosses val="autoZero"/>
        <c:auto val="1"/>
        <c:lblAlgn val="ctr"/>
        <c:lblOffset val="100"/>
        <c:noMultiLvlLbl val="0"/>
      </c:catAx>
      <c:valAx>
        <c:axId val="1286613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97763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[GrandTotalsChart.xlsx]Sheet4!PivotTable3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Sheet4!$C$59:$C$60</c:f>
              <c:strCache>
                <c:ptCount val="1"/>
                <c:pt idx="0">
                  <c:v>1000 Revenues</c:v>
                </c:pt>
              </c:strCache>
            </c:strRef>
          </c:tx>
          <c:invertIfNegative val="0"/>
          <c:cat>
            <c:strRef>
              <c:f>Sheet4!$B$61:$B$73</c:f>
              <c:strCache>
                <c:ptCount val="12"/>
                <c:pt idx="0">
                  <c:v>01/01/2013</c:v>
                </c:pt>
                <c:pt idx="1">
                  <c:v>01/02/2013</c:v>
                </c:pt>
                <c:pt idx="2">
                  <c:v>01/03/2013</c:v>
                </c:pt>
                <c:pt idx="3">
                  <c:v>01/04/2013</c:v>
                </c:pt>
                <c:pt idx="4">
                  <c:v>01/05/2013</c:v>
                </c:pt>
                <c:pt idx="5">
                  <c:v>01/06/2013</c:v>
                </c:pt>
                <c:pt idx="6">
                  <c:v>01/07/2013</c:v>
                </c:pt>
                <c:pt idx="7">
                  <c:v>01/08/2013</c:v>
                </c:pt>
                <c:pt idx="8">
                  <c:v>01/09/2013</c:v>
                </c:pt>
                <c:pt idx="9">
                  <c:v>01/10/2013</c:v>
                </c:pt>
                <c:pt idx="10">
                  <c:v>01/11/2013</c:v>
                </c:pt>
                <c:pt idx="11">
                  <c:v>01/12/2013</c:v>
                </c:pt>
              </c:strCache>
            </c:strRef>
          </c:cat>
          <c:val>
            <c:numRef>
              <c:f>Sheet4!$C$61:$C$73</c:f>
              <c:numCache>
                <c:formatCode>General</c:formatCode>
                <c:ptCount val="12"/>
                <c:pt idx="0">
                  <c:v>33253.302299999996</c:v>
                </c:pt>
                <c:pt idx="1">
                  <c:v>45363.232800000005</c:v>
                </c:pt>
                <c:pt idx="2">
                  <c:v>65586.368000000002</c:v>
                </c:pt>
                <c:pt idx="3">
                  <c:v>31413.452500000003</c:v>
                </c:pt>
                <c:pt idx="4">
                  <c:v>65301.023099999999</c:v>
                </c:pt>
                <c:pt idx="5">
                  <c:v>56311.313600000001</c:v>
                </c:pt>
                <c:pt idx="6">
                  <c:v>37181.0245</c:v>
                </c:pt>
                <c:pt idx="7">
                  <c:v>68362.306800000006</c:v>
                </c:pt>
                <c:pt idx="8">
                  <c:v>88625.37569999999</c:v>
                </c:pt>
                <c:pt idx="9">
                  <c:v>37230.766000000011</c:v>
                </c:pt>
                <c:pt idx="10">
                  <c:v>82985.291700000002</c:v>
                </c:pt>
                <c:pt idx="11">
                  <c:v>151658.52409999998</c:v>
                </c:pt>
              </c:numCache>
            </c:numRef>
          </c:val>
        </c:ser>
        <c:ser>
          <c:idx val="1"/>
          <c:order val="1"/>
          <c:tx>
            <c:strRef>
              <c:f>Sheet4!$D$59:$D$60</c:f>
              <c:strCache>
                <c:ptCount val="1"/>
                <c:pt idx="0">
                  <c:v>2000 Cost of Sales</c:v>
                </c:pt>
              </c:strCache>
            </c:strRef>
          </c:tx>
          <c:invertIfNegative val="0"/>
          <c:cat>
            <c:strRef>
              <c:f>Sheet4!$B$61:$B$73</c:f>
              <c:strCache>
                <c:ptCount val="12"/>
                <c:pt idx="0">
                  <c:v>01/01/2013</c:v>
                </c:pt>
                <c:pt idx="1">
                  <c:v>01/02/2013</c:v>
                </c:pt>
                <c:pt idx="2">
                  <c:v>01/03/2013</c:v>
                </c:pt>
                <c:pt idx="3">
                  <c:v>01/04/2013</c:v>
                </c:pt>
                <c:pt idx="4">
                  <c:v>01/05/2013</c:v>
                </c:pt>
                <c:pt idx="5">
                  <c:v>01/06/2013</c:v>
                </c:pt>
                <c:pt idx="6">
                  <c:v>01/07/2013</c:v>
                </c:pt>
                <c:pt idx="7">
                  <c:v>01/08/2013</c:v>
                </c:pt>
                <c:pt idx="8">
                  <c:v>01/09/2013</c:v>
                </c:pt>
                <c:pt idx="9">
                  <c:v>01/10/2013</c:v>
                </c:pt>
                <c:pt idx="10">
                  <c:v>01/11/2013</c:v>
                </c:pt>
                <c:pt idx="11">
                  <c:v>01/12/2013</c:v>
                </c:pt>
              </c:strCache>
            </c:strRef>
          </c:cat>
          <c:val>
            <c:numRef>
              <c:f>Sheet4!$D$61:$D$73</c:f>
              <c:numCache>
                <c:formatCode>General</c:formatCode>
                <c:ptCount val="12"/>
                <c:pt idx="0">
                  <c:v>-4170.9916319999975</c:v>
                </c:pt>
                <c:pt idx="1">
                  <c:v>-8378.3355500000016</c:v>
                </c:pt>
                <c:pt idx="2">
                  <c:v>-8578.6850350000022</c:v>
                </c:pt>
                <c:pt idx="3">
                  <c:v>-4131.9124399999982</c:v>
                </c:pt>
                <c:pt idx="4">
                  <c:v>-23006.448924999997</c:v>
                </c:pt>
                <c:pt idx="5">
                  <c:v>-4653.024260000001</c:v>
                </c:pt>
                <c:pt idx="6">
                  <c:v>-6779.6304960000016</c:v>
                </c:pt>
                <c:pt idx="7">
                  <c:v>-12561.315771999996</c:v>
                </c:pt>
                <c:pt idx="8">
                  <c:v>-14618.972299999999</c:v>
                </c:pt>
                <c:pt idx="9">
                  <c:v>-12661.477619999998</c:v>
                </c:pt>
                <c:pt idx="10">
                  <c:v>-18676.515900000002</c:v>
                </c:pt>
                <c:pt idx="11">
                  <c:v>-35624.894080000005</c:v>
                </c:pt>
              </c:numCache>
            </c:numRef>
          </c:val>
        </c:ser>
        <c:ser>
          <c:idx val="2"/>
          <c:order val="2"/>
          <c:tx>
            <c:strRef>
              <c:f>Sheet4!$E$59:$E$60</c:f>
              <c:strCache>
                <c:ptCount val="1"/>
                <c:pt idx="0">
                  <c:v>3000 Other Income</c:v>
                </c:pt>
              </c:strCache>
            </c:strRef>
          </c:tx>
          <c:invertIfNegative val="0"/>
          <c:cat>
            <c:strRef>
              <c:f>Sheet4!$B$61:$B$73</c:f>
              <c:strCache>
                <c:ptCount val="12"/>
                <c:pt idx="0">
                  <c:v>01/01/2013</c:v>
                </c:pt>
                <c:pt idx="1">
                  <c:v>01/02/2013</c:v>
                </c:pt>
                <c:pt idx="2">
                  <c:v>01/03/2013</c:v>
                </c:pt>
                <c:pt idx="3">
                  <c:v>01/04/2013</c:v>
                </c:pt>
                <c:pt idx="4">
                  <c:v>01/05/2013</c:v>
                </c:pt>
                <c:pt idx="5">
                  <c:v>01/06/2013</c:v>
                </c:pt>
                <c:pt idx="6">
                  <c:v>01/07/2013</c:v>
                </c:pt>
                <c:pt idx="7">
                  <c:v>01/08/2013</c:v>
                </c:pt>
                <c:pt idx="8">
                  <c:v>01/09/2013</c:v>
                </c:pt>
                <c:pt idx="9">
                  <c:v>01/10/2013</c:v>
                </c:pt>
                <c:pt idx="10">
                  <c:v>01/11/2013</c:v>
                </c:pt>
                <c:pt idx="11">
                  <c:v>01/12/2013</c:v>
                </c:pt>
              </c:strCache>
            </c:strRef>
          </c:cat>
          <c:val>
            <c:numRef>
              <c:f>Sheet4!$E$61:$E$73</c:f>
              <c:numCache>
                <c:formatCode>General</c:formatCode>
                <c:ptCount val="12"/>
                <c:pt idx="0">
                  <c:v>946.86300000000006</c:v>
                </c:pt>
                <c:pt idx="1">
                  <c:v>919.39279999999985</c:v>
                </c:pt>
                <c:pt idx="2">
                  <c:v>1120.7384</c:v>
                </c:pt>
                <c:pt idx="3">
                  <c:v>905.95979999999997</c:v>
                </c:pt>
                <c:pt idx="4">
                  <c:v>1348.0169000000001</c:v>
                </c:pt>
                <c:pt idx="5">
                  <c:v>1117.2024999999999</c:v>
                </c:pt>
                <c:pt idx="6">
                  <c:v>1006.3997000000001</c:v>
                </c:pt>
                <c:pt idx="7">
                  <c:v>1389.8177999999998</c:v>
                </c:pt>
                <c:pt idx="8">
                  <c:v>1607.9009999999998</c:v>
                </c:pt>
                <c:pt idx="9">
                  <c:v>974.05749999999989</c:v>
                </c:pt>
                <c:pt idx="10">
                  <c:v>1454.0477000000001</c:v>
                </c:pt>
                <c:pt idx="11">
                  <c:v>2191.1743999999999</c:v>
                </c:pt>
              </c:numCache>
            </c:numRef>
          </c:val>
        </c:ser>
        <c:ser>
          <c:idx val="3"/>
          <c:order val="3"/>
          <c:tx>
            <c:strRef>
              <c:f>Sheet4!$F$59:$F$60</c:f>
              <c:strCache>
                <c:ptCount val="1"/>
                <c:pt idx="0">
                  <c:v>4000 Expenses</c:v>
                </c:pt>
              </c:strCache>
            </c:strRef>
          </c:tx>
          <c:invertIfNegative val="0"/>
          <c:cat>
            <c:strRef>
              <c:f>Sheet4!$B$61:$B$73</c:f>
              <c:strCache>
                <c:ptCount val="12"/>
                <c:pt idx="0">
                  <c:v>01/01/2013</c:v>
                </c:pt>
                <c:pt idx="1">
                  <c:v>01/02/2013</c:v>
                </c:pt>
                <c:pt idx="2">
                  <c:v>01/03/2013</c:v>
                </c:pt>
                <c:pt idx="3">
                  <c:v>01/04/2013</c:v>
                </c:pt>
                <c:pt idx="4">
                  <c:v>01/05/2013</c:v>
                </c:pt>
                <c:pt idx="5">
                  <c:v>01/06/2013</c:v>
                </c:pt>
                <c:pt idx="6">
                  <c:v>01/07/2013</c:v>
                </c:pt>
                <c:pt idx="7">
                  <c:v>01/08/2013</c:v>
                </c:pt>
                <c:pt idx="8">
                  <c:v>01/09/2013</c:v>
                </c:pt>
                <c:pt idx="9">
                  <c:v>01/10/2013</c:v>
                </c:pt>
                <c:pt idx="10">
                  <c:v>01/11/2013</c:v>
                </c:pt>
                <c:pt idx="11">
                  <c:v>01/12/2013</c:v>
                </c:pt>
              </c:strCache>
            </c:strRef>
          </c:cat>
          <c:val>
            <c:numRef>
              <c:f>Sheet4!$F$61:$F$73</c:f>
              <c:numCache>
                <c:formatCode>General</c:formatCode>
                <c:ptCount val="12"/>
                <c:pt idx="0">
                  <c:v>-8687.5957999999991</c:v>
                </c:pt>
                <c:pt idx="1">
                  <c:v>-8973.2663999999986</c:v>
                </c:pt>
                <c:pt idx="2">
                  <c:v>-8007.8482999999997</c:v>
                </c:pt>
                <c:pt idx="3">
                  <c:v>-9376.2551999999996</c:v>
                </c:pt>
                <c:pt idx="4">
                  <c:v>-10883.0715</c:v>
                </c:pt>
                <c:pt idx="5">
                  <c:v>-7854.4515999999985</c:v>
                </c:pt>
                <c:pt idx="6">
                  <c:v>-8997.6193000000003</c:v>
                </c:pt>
                <c:pt idx="7">
                  <c:v>-8980.5240000000013</c:v>
                </c:pt>
                <c:pt idx="8">
                  <c:v>-9741.1010999999999</c:v>
                </c:pt>
                <c:pt idx="9">
                  <c:v>-7151.1659999999993</c:v>
                </c:pt>
                <c:pt idx="10">
                  <c:v>-8283.0642000000007</c:v>
                </c:pt>
                <c:pt idx="11">
                  <c:v>-11757.452799999999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0303360"/>
        <c:axId val="1286617856"/>
      </c:barChart>
      <c:lineChart>
        <c:grouping val="standard"/>
        <c:varyColors val="0"/>
        <c:ser>
          <c:idx val="4"/>
          <c:order val="4"/>
          <c:tx>
            <c:strRef>
              <c:f>Sheet4!$G$59:$G$60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strRef>
              <c:f>Sheet4!$B$61:$B$73</c:f>
              <c:strCache>
                <c:ptCount val="12"/>
                <c:pt idx="0">
                  <c:v>01/01/2013</c:v>
                </c:pt>
                <c:pt idx="1">
                  <c:v>01/02/2013</c:v>
                </c:pt>
                <c:pt idx="2">
                  <c:v>01/03/2013</c:v>
                </c:pt>
                <c:pt idx="3">
                  <c:v>01/04/2013</c:v>
                </c:pt>
                <c:pt idx="4">
                  <c:v>01/05/2013</c:v>
                </c:pt>
                <c:pt idx="5">
                  <c:v>01/06/2013</c:v>
                </c:pt>
                <c:pt idx="6">
                  <c:v>01/07/2013</c:v>
                </c:pt>
                <c:pt idx="7">
                  <c:v>01/08/2013</c:v>
                </c:pt>
                <c:pt idx="8">
                  <c:v>01/09/2013</c:v>
                </c:pt>
                <c:pt idx="9">
                  <c:v>01/10/2013</c:v>
                </c:pt>
                <c:pt idx="10">
                  <c:v>01/11/2013</c:v>
                </c:pt>
                <c:pt idx="11">
                  <c:v>01/12/2013</c:v>
                </c:pt>
              </c:strCache>
            </c:strRef>
          </c:cat>
          <c:val>
            <c:numRef>
              <c:f>Sheet4!$G$61:$G$73</c:f>
              <c:numCache>
                <c:formatCode>General</c:formatCode>
                <c:ptCount val="12"/>
                <c:pt idx="0">
                  <c:v>21341.577868</c:v>
                </c:pt>
                <c:pt idx="1">
                  <c:v>28931.023650000003</c:v>
                </c:pt>
                <c:pt idx="2">
                  <c:v>50120.573065000004</c:v>
                </c:pt>
                <c:pt idx="3">
                  <c:v>18811.244660000008</c:v>
                </c:pt>
                <c:pt idx="4">
                  <c:v>32759.519575000006</c:v>
                </c:pt>
                <c:pt idx="5">
                  <c:v>44921.040240000002</c:v>
                </c:pt>
                <c:pt idx="6">
                  <c:v>22410.174403999998</c:v>
                </c:pt>
                <c:pt idx="7">
                  <c:v>48210.284828000003</c:v>
                </c:pt>
                <c:pt idx="8">
                  <c:v>65873.203299999994</c:v>
                </c:pt>
                <c:pt idx="9">
                  <c:v>18392.179880000011</c:v>
                </c:pt>
                <c:pt idx="10">
                  <c:v>57479.759299999998</c:v>
                </c:pt>
                <c:pt idx="11">
                  <c:v>106467.35161999999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03360"/>
        <c:axId val="1286617856"/>
      </c:lineChart>
      <c:catAx>
        <c:axId val="700303360"/>
        <c:scaling>
          <c:orientation val="minMax"/>
        </c:scaling>
        <c:delete val="0"/>
        <c:axPos val="b"/>
        <c:majorTickMark val="out"/>
        <c:minorTickMark val="none"/>
        <c:tickLblPos val="nextTo"/>
        <c:crossAx val="1286617856"/>
        <c:crosses val="autoZero"/>
        <c:auto val="1"/>
        <c:lblAlgn val="ctr"/>
        <c:lblOffset val="100"/>
        <c:noMultiLvlLbl val="0"/>
      </c:catAx>
      <c:valAx>
        <c:axId val="1286617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03033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ustomData/_rels/itemProps1.xml.rels><?xml version="1.0" encoding="UTF-8" standalone="yes"?>
<Relationships xmlns="http://schemas.openxmlformats.org/package/2006/relationships"><Relationship Id="rId1" Type="http://schemas.microsoft.com/office/2007/relationships/customData" Target="item1.data"/></Relationships>
</file>

<file path=xl/customData/itemProps1.xml><?xml version="1.0" encoding="utf-8"?>
<datastoreItem xmlns="http://schemas.microsoft.com/office/spreadsheetml/2009/9/main" id="Microsoft_SQLServer_AnalysisServices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468630</xdr:colOff>
      <xdr:row>21</xdr:row>
      <xdr:rowOff>7620</xdr:rowOff>
    </xdr:from>
    <xdr:to>
      <xdr:col>17</xdr:col>
      <xdr:colOff>350520</xdr:colOff>
      <xdr:row>36</xdr:row>
      <xdr:rowOff>7620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483870</xdr:colOff>
      <xdr:row>39</xdr:row>
      <xdr:rowOff>22860</xdr:rowOff>
    </xdr:from>
    <xdr:to>
      <xdr:col>17</xdr:col>
      <xdr:colOff>434340</xdr:colOff>
      <xdr:row>54</xdr:row>
      <xdr:rowOff>22860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506730</xdr:colOff>
      <xdr:row>57</xdr:row>
      <xdr:rowOff>60960</xdr:rowOff>
    </xdr:from>
    <xdr:to>
      <xdr:col>19</xdr:col>
      <xdr:colOff>373380</xdr:colOff>
      <xdr:row>72</xdr:row>
      <xdr:rowOff>60960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Jens" refreshedDate="43199.847268865742" createdVersion="4" refreshedVersion="4" minRefreshableVersion="3" recordCount="0" supportSubquery="1" supportAdvancedDrill="1">
  <cacheSource type="external" connectionId="1"/>
  <cacheFields count="3">
    <cacheField name="[Measures].[Sum of Amount]" caption="Sum of Amount" numFmtId="0" hierarchy="6" level="32767"/>
    <cacheField name="[East].[Account Category].[Account Category]" caption="Account Category" numFmtId="0" hierarchy="1" level="1">
      <sharedItems count="4">
        <s v="[East].[Account Category].&amp;[1000 Revenues]" c="1000 Revenues"/>
        <s v="[East].[Account Category].&amp;[2000 Cost of Sales]" c="2000 Cost of Sales"/>
        <s v="[East].[Account Category].&amp;[3000 Other Income]" c="3000 Other Income"/>
        <s v="[East].[Account Category].&amp;[4000 Expenses]" c="4000 Expenses"/>
      </sharedItems>
    </cacheField>
    <cacheField name="[East].[MonthYear].[MonthYear]" caption="MonthYear" numFmtId="0" hierarchy="4" level="1">
      <sharedItems count="12">
        <s v="[East].[MonthYear].&amp;[2013-01-01T00:00:00]" c="01/01/2013"/>
        <s v="[East].[MonthYear].&amp;[2013-02-01T00:00:00]" c="01/02/2013"/>
        <s v="[East].[MonthYear].&amp;[2013-03-01T00:00:00]" c="01/03/2013"/>
        <s v="[East].[MonthYear].&amp;[2013-04-01T00:00:00]" c="01/04/2013"/>
        <s v="[East].[MonthYear].&amp;[2013-05-01T00:00:00]" c="01/05/2013"/>
        <s v="[East].[MonthYear].&amp;[2013-06-01T00:00:00]" c="01/06/2013"/>
        <s v="[East].[MonthYear].&amp;[2013-07-01T00:00:00]" c="01/07/2013"/>
        <s v="[East].[MonthYear].&amp;[2013-08-01T00:00:00]" c="01/08/2013"/>
        <s v="[East].[MonthYear].&amp;[2013-09-01T00:00:00]" c="01/09/2013"/>
        <s v="[East].[MonthYear].&amp;[2013-10-01T00:00:00]" c="01/10/2013"/>
        <s v="[East].[MonthYear].&amp;[2013-11-01T00:00:00]" c="01/11/2013"/>
        <s v="[East].[MonthYear].&amp;[2013-12-01T00:00:00]" c="01/12/2013"/>
      </sharedItems>
    </cacheField>
  </cacheFields>
  <cacheHierarchies count="9">
    <cacheHierarchy uniqueName="[East].[Account  Number]" caption="Account  Number" attribute="1" defaultMemberUniqueName="[East].[Account  Number].[All]" allUniqueName="[East].[Account  Number].[All]" dimensionUniqueName="[East]" displayFolder="" count="0" unbalanced="0"/>
    <cacheHierarchy uniqueName="[East].[Account Category]" caption="Account Category" attribute="1" defaultMemberUniqueName="[East].[Account Category].[All]" allUniqueName="[East].[Account Category].[All]" dimensionUniqueName="[East]" displayFolder="" count="2" unbalanced="0">
      <fieldsUsage count="2">
        <fieldUsage x="-1"/>
        <fieldUsage x="1"/>
      </fieldsUsage>
    </cacheHierarchy>
    <cacheHierarchy uniqueName="[East].[Account Name]" caption="Account Name" attribute="1" defaultMemberUniqueName="[East].[Account Name].[All]" allUniqueName="[East].[Account Name].[All]" dimensionUniqueName="[East]" displayFolder="" count="0" unbalanced="0"/>
    <cacheHierarchy uniqueName="[East].[Amount]" caption="Amount" attribute="1" defaultMemberUniqueName="[East].[Amount].[All]" allUniqueName="[East].[Amount].[All]" dimensionUniqueName="[East]" displayFolder="" count="0" unbalanced="0"/>
    <cacheHierarchy uniqueName="[East].[MonthYear]" caption="MonthYear" attribute="1" defaultMemberUniqueName="[East].[MonthYear].[All]" allUniqueName="[East].[MonthYear].[All]" dimensionUniqueName="[East]" displayFolder="" count="2" unbalanced="0">
      <fieldsUsage count="2">
        <fieldUsage x="-1"/>
        <fieldUsage x="2"/>
      </fieldsUsage>
    </cacheHierarchy>
    <cacheHierarchy uniqueName="[East].[Region]" caption="Region" attribute="1" defaultMemberUniqueName="[East].[Region].[All]" allUniqueName="[East].[Region].[All]" dimensionUniqueName="[East]" displayFolder="" count="0" unbalanced="0"/>
    <cacheHierarchy uniqueName="[Measures].[Sum of Amount]" caption="Sum of Amount" measure="1" displayFolder="" measureGroup="East" count="0" oneField="1">
      <fieldsUsage count="1">
        <fieldUsage x="0"/>
      </fieldsUsage>
    </cacheHierarchy>
    <cacheHierarchy uniqueName="[Measures].[_Count East]" caption="_Count East" measure="1" displayFolder="" measureGroup="East" count="0" hidden="1"/>
    <cacheHierarchy uniqueName="[Measures].[__No measures defined]" caption="__No measures defined" measure="1" displayFolder="" count="0" hidden="1"/>
  </cacheHierarchies>
  <kpis count="0"/>
  <dimensions count="2">
    <dimension name="East" uniqueName="[East]" caption="East"/>
    <dimension measure="1" name="Measures" uniqueName="[Measures]" caption="Measures"/>
  </dimensions>
  <measureGroups count="1">
    <measureGroup name="East" caption="Eas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invalid="1" saveData="0" refreshedBy="Jens" refreshedDate="43199.849148379632" createdVersion="3" refreshedVersion="4" minRefreshableVersion="3" recordCount="0" tupleCache="1" supportSubquery="1" supportAdvancedDrill="1">
  <cacheSource type="external" connectionId="1"/>
  <cacheFields count="3">
    <cacheField name="[Measures].[MeasuresLevel]" caption="MeasuresLevel" numFmtId="0" hierarchy="6">
      <sharedItems count="1">
        <s v="[Measures].[Sum of Amount]" c="Sum of Amount"/>
      </sharedItems>
    </cacheField>
    <cacheField name="[East].[Account Category].[Account Category]" caption="Account Category" numFmtId="0" hierarchy="1" level="1">
      <sharedItems count="4">
        <s v="[East].[Account Category].&amp;[1000 Revenues]" c="1000 Revenues"/>
        <s v="[East].[Account Category].&amp;[2000 Cost of Sales]" c="2000 Cost of Sales"/>
        <s v="[East].[Account Category].&amp;[3000 Other Income]" c="3000 Other Income"/>
        <s v="[East].[Account Category].&amp;[4000 Expenses]" c="4000 Expenses"/>
      </sharedItems>
    </cacheField>
    <cacheField name="[East].[MonthYear].[MonthYear]" caption="MonthYear" numFmtId="0" hierarchy="4" level="1">
      <sharedItems count="12">
        <s v="[East].[MonthYear].&amp;[2013-01-01T00:00:00]" c="01/01/2013"/>
        <s v="[East].[MonthYear].&amp;[2013-02-01T00:00:00]" c="01/02/2013"/>
        <s v="[East].[MonthYear].&amp;[2013-03-01T00:00:00]" c="01/03/2013"/>
        <s v="[East].[MonthYear].&amp;[2013-04-01T00:00:00]" c="01/04/2013"/>
        <s v="[East].[MonthYear].&amp;[2013-05-01T00:00:00]" c="01/05/2013"/>
        <s v="[East].[MonthYear].&amp;[2013-06-01T00:00:00]" c="01/06/2013"/>
        <s v="[East].[MonthYear].&amp;[2013-07-01T00:00:00]" c="01/07/2013"/>
        <s v="[East].[MonthYear].&amp;[2013-08-01T00:00:00]" c="01/08/2013"/>
        <s v="[East].[MonthYear].&amp;[2013-09-01T00:00:00]" c="01/09/2013"/>
        <s v="[East].[MonthYear].&amp;[2013-10-01T00:00:00]" c="01/10/2013"/>
        <s v="[East].[MonthYear].&amp;[2013-11-01T00:00:00]" c="01/11/2013"/>
        <s v="[East].[MonthYear].&amp;[2013-12-01T00:00:00]" c="01/12/2013"/>
      </sharedItems>
    </cacheField>
  </cacheFields>
  <cacheHierarchies count="10">
    <cacheHierarchy uniqueName="[East].[Account  Number]" caption="Account  Number" attribute="1" defaultMemberUniqueName="[East].[Account  Number].[All]" allUniqueName="[East].[Account  Number].[All]" dimensionUniqueName="[East]" displayFolder="" count="2" unbalanced="0"/>
    <cacheHierarchy uniqueName="[East].[Account Category]" caption="Account Category" attribute="1" defaultMemberUniqueName="[East].[Account Category].[All]" allUniqueName="[East].[Account Category].[All]" allCaption="All" dimensionUniqueName="[East]" displayFolder="" count="2" unbalanced="0">
      <fieldsUsage count="2">
        <fieldUsage x="-1"/>
        <fieldUsage x="1"/>
      </fieldsUsage>
    </cacheHierarchy>
    <cacheHierarchy uniqueName="[East].[Account Name]" caption="Account Name" attribute="1" defaultMemberUniqueName="[East].[Account Name].[All]" allUniqueName="[East].[Account Name].[All]" dimensionUniqueName="[East]" displayFolder="" count="2" unbalanced="0"/>
    <cacheHierarchy uniqueName="[East].[Amount]" caption="Amount" attribute="1" defaultMemberUniqueName="[East].[Amount].[All]" allUniqueName="[East].[Amount].[All]" dimensionUniqueName="[East]" displayFolder="" count="2" unbalanced="0"/>
    <cacheHierarchy uniqueName="[East].[MonthYear]" caption="MonthYear" attribute="1" defaultMemberUniqueName="[East].[MonthYear].[All]" allUniqueName="[East].[MonthYear].[All]" allCaption="All" dimensionUniqueName="[East]" displayFolder="" count="2" unbalanced="0">
      <fieldsUsage count="2">
        <fieldUsage x="-1"/>
        <fieldUsage x="2"/>
      </fieldsUsage>
    </cacheHierarchy>
    <cacheHierarchy uniqueName="[East].[Region]" caption="Region" attribute="1" defaultMemberUniqueName="[East].[Region].[All]" allUniqueName="[East].[Region].[All]" dimensionUniqueName="[East]" displayFolder="" count="2" unbalanced="0"/>
    <cacheHierarchy uniqueName="[Measures]" caption="Measures" attribute="1" keyAttribute="1" defaultMemberUniqueName="[Measures].[__No measures defined]" dimensionUniqueName="[Measures]" displayFolder="" measures="1" count="1" unbalanced="0">
      <fieldsUsage count="1">
        <fieldUsage x="0"/>
      </fieldsUsage>
    </cacheHierarchy>
    <cacheHierarchy uniqueName="[Measures].[Sum of Amount]" caption="Sum of Amount" measure="1" displayFolder="" measureGroup="East" count="0"/>
    <cacheHierarchy uniqueName="[Measures].[_Count East]" caption="_Count East" measure="1" displayFolder="" measureGroup="East" count="0" hidden="1"/>
    <cacheHierarchy uniqueName="[Measures].[__No measures defined]" caption="__No measures defined" measure="1" displayFolder="" count="0" hidden="1"/>
  </cacheHierarchies>
  <kpis count="0"/>
  <tupleCache>
    <entries count="65">
      <n v="18392.179899999999" in="0">
        <tpls c="3">
          <tpl hier="1" item="4294967295"/>
          <tpl fld="2" item="9"/>
          <tpl fld="0" item="0"/>
        </tpls>
      </n>
      <n v="28931.023700000002" in="0">
        <tpls c="3">
          <tpl hier="1" item="4294967295"/>
          <tpl fld="2" item="1"/>
          <tpl fld="0" item="0"/>
        </tpls>
      </n>
      <n v="-7151.1660000000002" in="0">
        <tpls c="3">
          <tpl fld="1" item="3"/>
          <tpl fld="2" item="9"/>
          <tpl fld="0" item="0"/>
        </tpls>
      </n>
      <n v="-8973.2664000000004" in="0">
        <tpls c="3">
          <tpl fld="1" item="3"/>
          <tpl fld="2" item="1"/>
          <tpl fld="0" item="0"/>
        </tpls>
      </n>
      <n v="974.0575" in="0">
        <tpls c="3">
          <tpl fld="1" item="2"/>
          <tpl fld="2" item="9"/>
          <tpl fld="0" item="0"/>
        </tpls>
      </n>
      <n v="48210.284800000001" in="0">
        <tpls c="3">
          <tpl hier="1" item="4294967295"/>
          <tpl fld="2" item="7"/>
          <tpl fld="0" item="0"/>
        </tpls>
      </n>
      <n v="919.39279999999997" in="0">
        <tpls c="3">
          <tpl fld="1" item="2"/>
          <tpl fld="2" item="1"/>
          <tpl fld="0" item="0"/>
        </tpls>
      </n>
      <n v="14981.5715" in="0">
        <tpls c="3">
          <tpl fld="1" item="2"/>
          <tpl hier="4" item="4294967295"/>
          <tpl fld="0" item="0"/>
        </tpls>
      </n>
      <n v="57479.759299999998" in="0">
        <tpls c="3">
          <tpl hier="1" item="4294967295"/>
          <tpl fld="2" item="10"/>
          <tpl fld="0" item="0"/>
        </tpls>
      </n>
      <n v="-12661.4776" in="0">
        <tpls c="3">
          <tpl fld="1" item="1"/>
          <tpl fld="2" item="9"/>
          <tpl fld="0" item="0"/>
        </tpls>
      </n>
      <n v="-8980.5239999999994" in="0">
        <tpls c="3">
          <tpl fld="1" item="3"/>
          <tpl fld="2" item="7"/>
          <tpl fld="0" item="0"/>
        </tpls>
      </n>
      <n v="1348.0169000000001" in="0">
        <tpls c="3">
          <tpl fld="1" item="2"/>
          <tpl fld="2" item="4"/>
          <tpl fld="0" item="0"/>
        </tpls>
      </n>
      <n v="50120.573100000001" in="0">
        <tpls c="3">
          <tpl hier="1" item="4294967295"/>
          <tpl fld="2" item="2"/>
          <tpl fld="0" item="0"/>
        </tpls>
      </n>
      <n v="-8378.3354999999992" in="0">
        <tpls c="3">
          <tpl fld="1" item="1"/>
          <tpl fld="2" item="1"/>
          <tpl fld="0" item="0"/>
        </tpls>
      </n>
      <n v="45363.232799999998" in="0">
        <tpls c="3">
          <tpl fld="1" item="0"/>
          <tpl fld="2" item="1"/>
          <tpl fld="0" item="0"/>
        </tpls>
      </n>
      <n v="-8007.8482999999997" in="0">
        <tpls c="3">
          <tpl fld="1" item="3"/>
          <tpl fld="2" item="2"/>
          <tpl fld="0" item="0"/>
        </tpls>
      </n>
      <n v="-23006.448899999999" in="0">
        <tpls c="3">
          <tpl fld="1" item="1"/>
          <tpl fld="2" item="4"/>
          <tpl fld="0" item="0"/>
        </tpls>
      </n>
      <n v="44921.040200000003" in="0">
        <tpls c="3">
          <tpl hier="1" item="4294967295"/>
          <tpl fld="2" item="5"/>
          <tpl fld="0" item="0"/>
        </tpls>
      </n>
      <n v="1389.8178" in="0">
        <tpls c="3">
          <tpl fld="1" item="2"/>
          <tpl fld="2" item="7"/>
          <tpl fld="0" item="0"/>
        </tpls>
      </n>
      <n v="37230.766000000003" in="0">
        <tpls c="3">
          <tpl fld="1" item="0"/>
          <tpl fld="2" item="9"/>
          <tpl fld="0" item="0"/>
        </tpls>
      </n>
      <n v="-8283.0642000000007" in="0">
        <tpls c="3">
          <tpl fld="1" item="3"/>
          <tpl fld="2" item="10"/>
          <tpl fld="0" item="0"/>
        </tpls>
      </n>
      <n v="-153842.20389999999" in="0">
        <tpls c="3">
          <tpl fld="1" item="1"/>
          <tpl hier="4" item="4294967295"/>
          <tpl fld="0" item="0"/>
        </tpls>
      </n>
      <n v="-9741.1010999999999" in="0">
        <tpls c="3">
          <tpl fld="1" item="3"/>
          <tpl fld="2" item="8"/>
          <tpl fld="0" item="0"/>
        </tpls>
      </n>
      <n v="65873.203299999994" in="0">
        <tpls c="3">
          <tpl hier="1" item="4294967295"/>
          <tpl fld="2" item="8"/>
          <tpl fld="0" item="0"/>
        </tpls>
      </n>
      <n v="-8687.5957999999991" in="0">
        <tpls c="3">
          <tpl fld="1" item="3"/>
          <tpl fld="2" item="0"/>
          <tpl fld="0" item="0"/>
        </tpls>
      </n>
      <n v="21341.5779" in="0">
        <tpls c="3">
          <tpl hier="1" item="4294967295"/>
          <tpl fld="2" item="0"/>
          <tpl fld="0" item="0"/>
        </tpls>
      </n>
      <n v="68362.306800000006" in="0">
        <tpls c="3">
          <tpl fld="1" item="0"/>
          <tpl fld="2" item="7"/>
          <tpl fld="0" item="0"/>
        </tpls>
      </n>
      <n v="-12561.3158" in="0">
        <tpls c="3">
          <tpl fld="1" item="1"/>
          <tpl fld="2" item="7"/>
          <tpl fld="0" item="0"/>
        </tpls>
      </n>
      <n v="-8997.6193000000003" in="0">
        <tpls c="3">
          <tpl fld="1" item="3"/>
          <tpl fld="2" item="6"/>
          <tpl fld="0" item="0"/>
        </tpls>
      </n>
      <n v="22410.1744" in="0">
        <tpls c="3">
          <tpl hier="1" item="4294967295"/>
          <tpl fld="2" item="6"/>
          <tpl fld="0" item="0"/>
        </tpls>
      </n>
      <n v="56311.313600000001" in="0">
        <tpls c="3">
          <tpl fld="1" item="0"/>
          <tpl fld="2" item="5"/>
          <tpl fld="0" item="0"/>
        </tpls>
      </n>
      <n v="-4653.0243" in="0">
        <tpls c="3">
          <tpl fld="1" item="1"/>
          <tpl fld="2" item="5"/>
          <tpl fld="0" item="0"/>
        </tpls>
      </n>
      <n v="1117.2025000000001" in="0">
        <tpls c="3">
          <tpl fld="1" item="2"/>
          <tpl fld="2" item="5"/>
          <tpl fld="0" item="0"/>
        </tpls>
      </n>
      <n v="-7854.4516000000003" in="0">
        <tpls c="3">
          <tpl fld="1" item="3"/>
          <tpl fld="2" item="5"/>
          <tpl fld="0" item="0"/>
        </tpls>
      </n>
      <n v="1006.3997000000001" in="0">
        <tpls c="3">
          <tpl fld="1" item="2"/>
          <tpl fld="2" item="6"/>
          <tpl fld="0" item="0"/>
        </tpls>
      </n>
      <n v="946.86300000000006" in="0">
        <tpls c="3">
          <tpl fld="1" item="2"/>
          <tpl fld="2" item="0"/>
          <tpl fld="0" item="0"/>
        </tpls>
      </n>
      <n v="1607.9010000000001" in="0">
        <tpls c="3">
          <tpl fld="1" item="2"/>
          <tpl fld="2" item="8"/>
          <tpl fld="0" item="0"/>
        </tpls>
      </n>
      <n v="1120.7384" in="0">
        <tpls c="3">
          <tpl fld="1" item="2"/>
          <tpl fld="2" item="2"/>
          <tpl fld="0" item="0"/>
        </tpls>
      </n>
      <n v="1454.0477000000001" in="0">
        <tpls c="3">
          <tpl fld="1" item="2"/>
          <tpl fld="2" item="10"/>
          <tpl fld="0" item="0"/>
        </tpls>
      </n>
      <n v="-108693.41620000001" in="0">
        <tpls c="3">
          <tpl fld="1" item="3"/>
          <tpl hier="4" item="4294967295"/>
          <tpl fld="0" item="0"/>
        </tpls>
      </n>
      <n v="515717.9325" in="0">
        <tpls c="3">
          <tpl hier="1" item="4294967295"/>
          <tpl hier="4" item="4294967295"/>
          <tpl fld="0" item="0"/>
        </tpls>
      </n>
      <n v="763271.98109999998" in="0">
        <tpls c="3">
          <tpl fld="1" item="0"/>
          <tpl hier="4" item="4294967295"/>
          <tpl fld="0" item="0"/>
        </tpls>
      </n>
      <n v="-10883.0715" in="0">
        <tpls c="3">
          <tpl fld="1" item="3"/>
          <tpl fld="2" item="4"/>
          <tpl fld="0" item="0"/>
        </tpls>
      </n>
      <n v="32759.5196" in="0">
        <tpls c="3">
          <tpl hier="1" item="4294967295"/>
          <tpl fld="2" item="4"/>
          <tpl fld="0" item="0"/>
        </tpls>
      </n>
      <n v="65301.023099999999" in="0">
        <tpls c="3">
          <tpl fld="1" item="0"/>
          <tpl fld="2" item="4"/>
          <tpl fld="0" item="0"/>
        </tpls>
      </n>
      <n v="-6779.6305000000002" in="0">
        <tpls c="3">
          <tpl fld="1" item="1"/>
          <tpl fld="2" item="6"/>
          <tpl fld="0" item="0"/>
        </tpls>
      </n>
      <n v="-4170.9916000000003" in="0">
        <tpls c="3">
          <tpl fld="1" item="1"/>
          <tpl fld="2" item="0"/>
          <tpl fld="0" item="0"/>
        </tpls>
      </n>
      <n v="-14618.972299999999" in="0">
        <tpls c="3">
          <tpl fld="1" item="1"/>
          <tpl fld="2" item="8"/>
          <tpl fld="0" item="0"/>
        </tpls>
      </n>
      <n v="-8578.6849999999995" in="0">
        <tpls c="3">
          <tpl fld="1" item="1"/>
          <tpl fld="2" item="2"/>
          <tpl fld="0" item="0"/>
        </tpls>
      </n>
      <n v="-18676.515899999999" in="0">
        <tpls c="3">
          <tpl fld="1" item="1"/>
          <tpl fld="2" item="10"/>
          <tpl fld="0" item="0"/>
        </tpls>
      </n>
      <n v="151658.52410000001" in="0">
        <tpls c="3">
          <tpl fld="1" item="0"/>
          <tpl fld="2" item="11"/>
          <tpl fld="0" item="0"/>
        </tpls>
      </n>
      <n v="-35624.894099999998" in="0">
        <tpls c="3">
          <tpl fld="1" item="1"/>
          <tpl fld="2" item="11"/>
          <tpl fld="0" item="0"/>
        </tpls>
      </n>
      <n v="2191.1743999999999" in="0">
        <tpls c="3">
          <tpl fld="1" item="2"/>
          <tpl fld="2" item="11"/>
          <tpl fld="0" item="0"/>
        </tpls>
      </n>
      <n v="-11757.452799999999" in="0">
        <tpls c="3">
          <tpl fld="1" item="3"/>
          <tpl fld="2" item="11"/>
          <tpl fld="0" item="0"/>
        </tpls>
      </n>
      <n v="106467.35159999999" in="0">
        <tpls c="3">
          <tpl hier="1" item="4294967295"/>
          <tpl fld="2" item="11"/>
          <tpl fld="0" item="0"/>
        </tpls>
      </n>
      <n v="31413.452499999999" in="0">
        <tpls c="3">
          <tpl fld="1" item="0"/>
          <tpl fld="2" item="3"/>
          <tpl fld="0" item="0"/>
        </tpls>
      </n>
      <n v="-4131.9124000000002" in="0">
        <tpls c="3">
          <tpl fld="1" item="1"/>
          <tpl fld="2" item="3"/>
          <tpl fld="0" item="0"/>
        </tpls>
      </n>
      <n v="905.95979999999997" in="0">
        <tpls c="3">
          <tpl fld="1" item="2"/>
          <tpl fld="2" item="3"/>
          <tpl fld="0" item="0"/>
        </tpls>
      </n>
      <n v="-9376.2551999999996" in="0">
        <tpls c="3">
          <tpl fld="1" item="3"/>
          <tpl fld="2" item="3"/>
          <tpl fld="0" item="0"/>
        </tpls>
      </n>
      <n v="18811.244699999999" in="0">
        <tpls c="3">
          <tpl hier="1" item="4294967295"/>
          <tpl fld="2" item="3"/>
          <tpl fld="0" item="0"/>
        </tpls>
      </n>
      <n v="37181.0245" in="0">
        <tpls c="3">
          <tpl fld="1" item="0"/>
          <tpl fld="2" item="6"/>
          <tpl fld="0" item="0"/>
        </tpls>
      </n>
      <n v="33253.302300000003" in="0">
        <tpls c="3">
          <tpl fld="1" item="0"/>
          <tpl fld="2" item="0"/>
          <tpl fld="0" item="0"/>
        </tpls>
      </n>
      <n v="88625.375700000004" in="0">
        <tpls c="3">
          <tpl fld="1" item="0"/>
          <tpl fld="2" item="8"/>
          <tpl fld="0" item="0"/>
        </tpls>
      </n>
      <n v="65586.368000000002" in="0">
        <tpls c="3">
          <tpl fld="1" item="0"/>
          <tpl fld="2" item="2"/>
          <tpl fld="0" item="0"/>
        </tpls>
      </n>
      <n v="82985.291700000002" in="0">
        <tpls c="3">
          <tpl fld="1" item="0"/>
          <tpl fld="2" item="10"/>
          <tpl fld="0" item="0"/>
        </tpls>
      </n>
    </entries>
    <queryCache count="19">
      <query mdx="[Measures].[Sum of Amount]">
        <tpls c="1">
          <tpl fld="0" item="0"/>
        </tpls>
      </query>
      <query mdx="[East].[Account Category].&amp;[1000 Revenues]">
        <tpls c="1">
          <tpl fld="1" item="0"/>
        </tpls>
      </query>
      <query mdx="[East].[Account Category].&amp;[2000 Cost of Sales]">
        <tpls c="1">
          <tpl fld="1" item="1"/>
        </tpls>
      </query>
      <query mdx="[East].[Account Category].&amp;[3000 Other Income]">
        <tpls c="1">
          <tpl fld="1" item="2"/>
        </tpls>
      </query>
      <query mdx="[East].[Account Category].&amp;[4000 Expenses]">
        <tpls c="1">
          <tpl fld="1" item="3"/>
        </tpls>
      </query>
      <query mdx="[East].[Account Category].[All]">
        <tpls c="1">
          <tpl hier="1" item="4294967295"/>
        </tpls>
      </query>
      <query mdx="[East].[MonthYear].&amp;[2013-01-01T00:00:00]">
        <tpls c="1">
          <tpl fld="2" item="0"/>
        </tpls>
      </query>
      <query mdx="[East].[MonthYear].&amp;[2013-02-01T00:00:00]">
        <tpls c="1">
          <tpl fld="2" item="1"/>
        </tpls>
      </query>
      <query mdx="[East].[MonthYear].&amp;[2013-03-01T00:00:00]">
        <tpls c="1">
          <tpl fld="2" item="2"/>
        </tpls>
      </query>
      <query mdx="[East].[MonthYear].&amp;[2013-04-01T00:00:00]">
        <tpls c="1">
          <tpl fld="2" item="3"/>
        </tpls>
      </query>
      <query mdx="[East].[MonthYear].&amp;[2013-05-01T00:00:00]">
        <tpls c="1">
          <tpl fld="2" item="4"/>
        </tpls>
      </query>
      <query mdx="[East].[MonthYear].&amp;[2013-06-01T00:00:00]">
        <tpls c="1">
          <tpl fld="2" item="5"/>
        </tpls>
      </query>
      <query mdx="[East].[MonthYear].&amp;[2013-07-01T00:00:00]">
        <tpls c="1">
          <tpl fld="2" item="6"/>
        </tpls>
      </query>
      <query mdx="[East].[MonthYear].&amp;[2013-08-01T00:00:00]">
        <tpls c="1">
          <tpl fld="2" item="7"/>
        </tpls>
      </query>
      <query mdx="[East].[MonthYear].&amp;[2013-09-01T00:00:00]">
        <tpls c="1">
          <tpl fld="2" item="8"/>
        </tpls>
      </query>
      <query mdx="[East].[MonthYear].&amp;[2013-10-01T00:00:00]">
        <tpls c="1">
          <tpl fld="2" item="9"/>
        </tpls>
      </query>
      <query mdx="[East].[MonthYear].&amp;[2013-11-01T00:00:00]">
        <tpls c="1">
          <tpl fld="2" item="10"/>
        </tpls>
      </query>
      <query mdx="[East].[MonthYear].&amp;[2013-12-01T00:00:00]">
        <tpls c="1">
          <tpl fld="2" item="11"/>
        </tpls>
      </query>
      <query mdx="[East].[MonthYear].[All]">
        <tpls c="1">
          <tpl hier="4" item="4294967295"/>
        </tpls>
      </query>
    </queryCache>
    <serverFormats count="1">
      <serverFormat format="&quot;£&quot;#,0.00;-&quot;£&quot;#,0.00;&quot;£&quot;#,0.0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Jens" refreshedDate="43199.85018483796" createdVersion="4" refreshedVersion="4" minRefreshableVersion="3" recordCount="156">
  <cacheSource type="external" connectionId="2"/>
  <cacheFields count="6">
    <cacheField name="MonthYear" numFmtId="0">
      <sharedItems containsSemiMixedTypes="0" containsNonDate="0" containsDate="1" containsString="0" minDate="2013-01-01T00:00:00" maxDate="2013-12-02T00:00:00" count="12"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</sharedItems>
    </cacheField>
    <cacheField name="Region" numFmtId="0">
      <sharedItems count="1">
        <s v="East"/>
      </sharedItems>
    </cacheField>
    <cacheField name="Account Category" numFmtId="0">
      <sharedItems count="5">
        <s v="1000 Revenues"/>
        <s v="2000 Cost of Sales"/>
        <s v="3000 Other Income"/>
        <s v="4000 Expenses"/>
        <s v="Total" f="1"/>
      </sharedItems>
    </cacheField>
    <cacheField name="Account  Number" numFmtId="0">
      <sharedItems containsSemiMixedTypes="0" containsString="0" containsNumber="1" containsInteger="1" minValue="1010" maxValue="4040" count="13">
        <n v="1010"/>
        <n v="1020"/>
        <n v="2010"/>
        <n v="2020"/>
        <n v="2040"/>
        <n v="2030"/>
        <n v="3010"/>
        <n v="3020"/>
        <n v="3030"/>
        <n v="4010"/>
        <n v="4020"/>
        <n v="4030"/>
        <n v="4040"/>
      </sharedItems>
    </cacheField>
    <cacheField name="Account Name" numFmtId="0">
      <sharedItems count="13">
        <s v="Sales"/>
        <s v="Sales Returns"/>
        <s v="Closing Stock"/>
        <s v="Opening Stock"/>
        <s v="Purchase Returns"/>
        <s v="Purchases"/>
        <s v="Discount Received"/>
        <s v="Dividends Received"/>
        <s v="Rental Income"/>
        <s v="Advertising"/>
        <s v="Stationary"/>
        <s v="Telephone"/>
        <s v="Wages &amp; Salaries"/>
      </sharedItems>
    </cacheField>
    <cacheField name="Amount" numFmtId="0">
      <sharedItems containsSemiMixedTypes="0" containsString="0" containsNumber="1" minValue="-35232.916080000003" maxValue="153280.51199999999"/>
    </cacheField>
  </cacheFields>
  <calculatedItems count="1">
    <calculatedItem formula="'Account Category'['1000 Revenues'] +'Account Category'['2000 Cost of Sales'] +'Account Category'['3000 Other Income'] +'Account Category'['4000 Expenses']">
      <pivotArea cacheIndex="1" outline="0" fieldPosition="0">
        <references count="1">
          <reference field="2" count="1">
            <x v="4"/>
          </reference>
        </references>
      </pivotArea>
    </calculatedItem>
  </calculatedItem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6">
  <r>
    <x v="0"/>
    <x v="0"/>
    <x v="0"/>
    <x v="0"/>
    <x v="0"/>
    <n v="33647.603999999999"/>
  </r>
  <r>
    <x v="0"/>
    <x v="0"/>
    <x v="0"/>
    <x v="1"/>
    <x v="1"/>
    <n v="-394.30170000000004"/>
  </r>
  <r>
    <x v="0"/>
    <x v="0"/>
    <x v="1"/>
    <x v="2"/>
    <x v="2"/>
    <n v="9926.5726000000013"/>
  </r>
  <r>
    <x v="0"/>
    <x v="0"/>
    <x v="1"/>
    <x v="3"/>
    <x v="3"/>
    <n v="-6360"/>
  </r>
  <r>
    <x v="0"/>
    <x v="0"/>
    <x v="1"/>
    <x v="4"/>
    <x v="4"/>
    <n v="317.834"/>
  </r>
  <r>
    <x v="0"/>
    <x v="0"/>
    <x v="1"/>
    <x v="5"/>
    <x v="5"/>
    <n v="-8055.3982319999986"/>
  </r>
  <r>
    <x v="0"/>
    <x v="0"/>
    <x v="2"/>
    <x v="6"/>
    <x v="6"/>
    <n v="450.36719999999997"/>
  </r>
  <r>
    <x v="0"/>
    <x v="0"/>
    <x v="2"/>
    <x v="7"/>
    <x v="7"/>
    <n v="218.88720000000001"/>
  </r>
  <r>
    <x v="0"/>
    <x v="0"/>
    <x v="2"/>
    <x v="8"/>
    <x v="8"/>
    <n v="277.60860000000002"/>
  </r>
  <r>
    <x v="0"/>
    <x v="0"/>
    <x v="3"/>
    <x v="9"/>
    <x v="9"/>
    <n v="-520.35199999999998"/>
  </r>
  <r>
    <x v="0"/>
    <x v="0"/>
    <x v="3"/>
    <x v="10"/>
    <x v="10"/>
    <n v="-150.2072"/>
  </r>
  <r>
    <x v="0"/>
    <x v="0"/>
    <x v="3"/>
    <x v="11"/>
    <x v="11"/>
    <n v="-67.831599999999995"/>
  </r>
  <r>
    <x v="0"/>
    <x v="0"/>
    <x v="3"/>
    <x v="12"/>
    <x v="12"/>
    <n v="-7949.2049999999999"/>
  </r>
  <r>
    <x v="1"/>
    <x v="0"/>
    <x v="0"/>
    <x v="0"/>
    <x v="0"/>
    <n v="45720.622800000005"/>
  </r>
  <r>
    <x v="1"/>
    <x v="0"/>
    <x v="0"/>
    <x v="1"/>
    <x v="1"/>
    <n v="-357.39"/>
  </r>
  <r>
    <x v="1"/>
    <x v="0"/>
    <x v="1"/>
    <x v="2"/>
    <x v="2"/>
    <n v="10343.262999999999"/>
  </r>
  <r>
    <x v="1"/>
    <x v="0"/>
    <x v="1"/>
    <x v="3"/>
    <x v="3"/>
    <n v="-9926.5726000000013"/>
  </r>
  <r>
    <x v="1"/>
    <x v="0"/>
    <x v="1"/>
    <x v="4"/>
    <x v="4"/>
    <n v="336.46600000000001"/>
  </r>
  <r>
    <x v="1"/>
    <x v="0"/>
    <x v="1"/>
    <x v="5"/>
    <x v="5"/>
    <n v="-9131.4919499999996"/>
  </r>
  <r>
    <x v="1"/>
    <x v="0"/>
    <x v="2"/>
    <x v="6"/>
    <x v="6"/>
    <n v="448.08139999999997"/>
  </r>
  <r>
    <x v="1"/>
    <x v="0"/>
    <x v="2"/>
    <x v="7"/>
    <x v="7"/>
    <n v="169.20779999999999"/>
  </r>
  <r>
    <x v="1"/>
    <x v="0"/>
    <x v="2"/>
    <x v="8"/>
    <x v="8"/>
    <n v="302.10359999999997"/>
  </r>
  <r>
    <x v="1"/>
    <x v="0"/>
    <x v="3"/>
    <x v="9"/>
    <x v="9"/>
    <n v="-541.25280000000009"/>
  </r>
  <r>
    <x v="1"/>
    <x v="0"/>
    <x v="3"/>
    <x v="10"/>
    <x v="10"/>
    <n v="-148.25700000000001"/>
  </r>
  <r>
    <x v="1"/>
    <x v="0"/>
    <x v="3"/>
    <x v="11"/>
    <x v="11"/>
    <n v="-83.282999999999987"/>
  </r>
  <r>
    <x v="1"/>
    <x v="0"/>
    <x v="3"/>
    <x v="12"/>
    <x v="12"/>
    <n v="-8200.4735999999994"/>
  </r>
  <r>
    <x v="2"/>
    <x v="0"/>
    <x v="0"/>
    <x v="0"/>
    <x v="0"/>
    <n v="66060.234500000006"/>
  </r>
  <r>
    <x v="2"/>
    <x v="0"/>
    <x v="0"/>
    <x v="1"/>
    <x v="1"/>
    <n v="-473.86649999999997"/>
  </r>
  <r>
    <x v="2"/>
    <x v="0"/>
    <x v="1"/>
    <x v="2"/>
    <x v="2"/>
    <n v="9341.07"/>
  </r>
  <r>
    <x v="2"/>
    <x v="0"/>
    <x v="1"/>
    <x v="3"/>
    <x v="3"/>
    <n v="-8865.6540000000005"/>
  </r>
  <r>
    <x v="2"/>
    <x v="0"/>
    <x v="1"/>
    <x v="4"/>
    <x v="4"/>
    <n v="615.74660000000006"/>
  </r>
  <r>
    <x v="2"/>
    <x v="0"/>
    <x v="1"/>
    <x v="5"/>
    <x v="5"/>
    <n v="-9669.8476350000019"/>
  </r>
  <r>
    <x v="2"/>
    <x v="0"/>
    <x v="2"/>
    <x v="6"/>
    <x v="6"/>
    <n v="515.87090000000001"/>
  </r>
  <r>
    <x v="2"/>
    <x v="0"/>
    <x v="2"/>
    <x v="7"/>
    <x v="7"/>
    <n v="280.41750000000002"/>
  </r>
  <r>
    <x v="2"/>
    <x v="0"/>
    <x v="2"/>
    <x v="8"/>
    <x v="8"/>
    <n v="324.45"/>
  </r>
  <r>
    <x v="2"/>
    <x v="0"/>
    <x v="3"/>
    <x v="9"/>
    <x v="9"/>
    <n v="-299.21499999999997"/>
  </r>
  <r>
    <x v="2"/>
    <x v="0"/>
    <x v="3"/>
    <x v="10"/>
    <x v="10"/>
    <n v="-125.33040000000001"/>
  </r>
  <r>
    <x v="2"/>
    <x v="0"/>
    <x v="3"/>
    <x v="11"/>
    <x v="11"/>
    <n v="-63.808500000000002"/>
  </r>
  <r>
    <x v="2"/>
    <x v="0"/>
    <x v="3"/>
    <x v="12"/>
    <x v="12"/>
    <n v="-7519.4943999999996"/>
  </r>
  <r>
    <x v="3"/>
    <x v="0"/>
    <x v="0"/>
    <x v="0"/>
    <x v="0"/>
    <n v="31777.948800000002"/>
  </r>
  <r>
    <x v="3"/>
    <x v="0"/>
    <x v="0"/>
    <x v="1"/>
    <x v="1"/>
    <n v="-364.49630000000002"/>
  </r>
  <r>
    <x v="3"/>
    <x v="0"/>
    <x v="1"/>
    <x v="2"/>
    <x v="2"/>
    <n v="9933.5500000000011"/>
  </r>
  <r>
    <x v="3"/>
    <x v="0"/>
    <x v="1"/>
    <x v="3"/>
    <x v="3"/>
    <n v="-8874.0164999999997"/>
  </r>
  <r>
    <x v="3"/>
    <x v="0"/>
    <x v="1"/>
    <x v="4"/>
    <x v="4"/>
    <n v="347.41079999999999"/>
  </r>
  <r>
    <x v="3"/>
    <x v="0"/>
    <x v="1"/>
    <x v="5"/>
    <x v="5"/>
    <n v="-5538.8567400000002"/>
  </r>
  <r>
    <x v="3"/>
    <x v="0"/>
    <x v="2"/>
    <x v="6"/>
    <x v="6"/>
    <n v="386.85419999999999"/>
  </r>
  <r>
    <x v="3"/>
    <x v="0"/>
    <x v="2"/>
    <x v="7"/>
    <x v="7"/>
    <n v="248.60159999999996"/>
  </r>
  <r>
    <x v="3"/>
    <x v="0"/>
    <x v="2"/>
    <x v="8"/>
    <x v="8"/>
    <n v="270.50400000000002"/>
  </r>
  <r>
    <x v="3"/>
    <x v="0"/>
    <x v="3"/>
    <x v="9"/>
    <x v="9"/>
    <n v="-516.0376"/>
  </r>
  <r>
    <x v="3"/>
    <x v="0"/>
    <x v="3"/>
    <x v="10"/>
    <x v="10"/>
    <n v="-173.7216"/>
  </r>
  <r>
    <x v="3"/>
    <x v="0"/>
    <x v="3"/>
    <x v="11"/>
    <x v="11"/>
    <n v="-84.656000000000006"/>
  </r>
  <r>
    <x v="3"/>
    <x v="0"/>
    <x v="3"/>
    <x v="12"/>
    <x v="12"/>
    <n v="-8601.84"/>
  </r>
  <r>
    <x v="4"/>
    <x v="0"/>
    <x v="0"/>
    <x v="0"/>
    <x v="0"/>
    <n v="65808.8655"/>
  </r>
  <r>
    <x v="4"/>
    <x v="0"/>
    <x v="0"/>
    <x v="1"/>
    <x v="1"/>
    <n v="-507.8424"/>
  </r>
  <r>
    <x v="4"/>
    <x v="0"/>
    <x v="1"/>
    <x v="2"/>
    <x v="2"/>
    <n v="7362.1050000000005"/>
  </r>
  <r>
    <x v="4"/>
    <x v="0"/>
    <x v="1"/>
    <x v="3"/>
    <x v="3"/>
    <n v="-12281.480000000001"/>
  </r>
  <r>
    <x v="4"/>
    <x v="0"/>
    <x v="1"/>
    <x v="4"/>
    <x v="4"/>
    <n v="533.39200000000005"/>
  </r>
  <r>
    <x v="4"/>
    <x v="0"/>
    <x v="1"/>
    <x v="5"/>
    <x v="5"/>
    <n v="-18620.465924999997"/>
  </r>
  <r>
    <x v="4"/>
    <x v="0"/>
    <x v="2"/>
    <x v="6"/>
    <x v="6"/>
    <n v="711.30740000000003"/>
  </r>
  <r>
    <x v="4"/>
    <x v="0"/>
    <x v="2"/>
    <x v="7"/>
    <x v="7"/>
    <n v="251.16"/>
  </r>
  <r>
    <x v="4"/>
    <x v="0"/>
    <x v="2"/>
    <x v="8"/>
    <x v="8"/>
    <n v="385.54949999999997"/>
  </r>
  <r>
    <x v="4"/>
    <x v="0"/>
    <x v="3"/>
    <x v="9"/>
    <x v="9"/>
    <n v="-589.69049999999993"/>
  </r>
  <r>
    <x v="4"/>
    <x v="0"/>
    <x v="3"/>
    <x v="10"/>
    <x v="10"/>
    <n v="-167.86349999999999"/>
  </r>
  <r>
    <x v="4"/>
    <x v="0"/>
    <x v="3"/>
    <x v="11"/>
    <x v="11"/>
    <n v="-58.589999999999996"/>
  </r>
  <r>
    <x v="4"/>
    <x v="0"/>
    <x v="3"/>
    <x v="12"/>
    <x v="12"/>
    <n v="-10066.9275"/>
  </r>
  <r>
    <x v="5"/>
    <x v="0"/>
    <x v="0"/>
    <x v="0"/>
    <x v="0"/>
    <n v="56715.702799999999"/>
  </r>
  <r>
    <x v="5"/>
    <x v="0"/>
    <x v="0"/>
    <x v="1"/>
    <x v="1"/>
    <n v="-404.38919999999996"/>
  </r>
  <r>
    <x v="5"/>
    <x v="0"/>
    <x v="1"/>
    <x v="2"/>
    <x v="2"/>
    <n v="12376.3002"/>
  </r>
  <r>
    <x v="5"/>
    <x v="0"/>
    <x v="1"/>
    <x v="3"/>
    <x v="3"/>
    <n v="-8083.880000000001"/>
  </r>
  <r>
    <x v="5"/>
    <x v="0"/>
    <x v="1"/>
    <x v="4"/>
    <x v="4"/>
    <n v="622.48500000000001"/>
  </r>
  <r>
    <x v="5"/>
    <x v="0"/>
    <x v="1"/>
    <x v="5"/>
    <x v="5"/>
    <n v="-9567.9294599999994"/>
  </r>
  <r>
    <x v="5"/>
    <x v="0"/>
    <x v="2"/>
    <x v="6"/>
    <x v="6"/>
    <n v="619.85050000000001"/>
  </r>
  <r>
    <x v="5"/>
    <x v="0"/>
    <x v="2"/>
    <x v="7"/>
    <x v="7"/>
    <n v="170.13"/>
  </r>
  <r>
    <x v="5"/>
    <x v="0"/>
    <x v="2"/>
    <x v="8"/>
    <x v="8"/>
    <n v="327.22199999999998"/>
  </r>
  <r>
    <x v="5"/>
    <x v="0"/>
    <x v="3"/>
    <x v="9"/>
    <x v="9"/>
    <n v="-585.52279999999996"/>
  </r>
  <r>
    <x v="5"/>
    <x v="0"/>
    <x v="3"/>
    <x v="10"/>
    <x v="10"/>
    <n v="-170.2996"/>
  </r>
  <r>
    <x v="5"/>
    <x v="0"/>
    <x v="3"/>
    <x v="11"/>
    <x v="11"/>
    <n v="-74.199999999999989"/>
  </r>
  <r>
    <x v="5"/>
    <x v="0"/>
    <x v="3"/>
    <x v="12"/>
    <x v="12"/>
    <n v="-7024.4291999999987"/>
  </r>
  <r>
    <x v="6"/>
    <x v="0"/>
    <x v="0"/>
    <x v="0"/>
    <x v="0"/>
    <n v="37562.1895"/>
  </r>
  <r>
    <x v="6"/>
    <x v="0"/>
    <x v="0"/>
    <x v="1"/>
    <x v="1"/>
    <n v="-381.16500000000002"/>
  </r>
  <r>
    <x v="6"/>
    <x v="0"/>
    <x v="1"/>
    <x v="2"/>
    <x v="2"/>
    <n v="9480.7872000000007"/>
  </r>
  <r>
    <x v="6"/>
    <x v="0"/>
    <x v="1"/>
    <x v="3"/>
    <x v="3"/>
    <n v="-8529.6123000000007"/>
  </r>
  <r>
    <x v="6"/>
    <x v="0"/>
    <x v="1"/>
    <x v="4"/>
    <x v="4"/>
    <n v="316.7808"/>
  </r>
  <r>
    <x v="6"/>
    <x v="0"/>
    <x v="1"/>
    <x v="5"/>
    <x v="5"/>
    <n v="-8047.5861960000011"/>
  </r>
  <r>
    <x v="6"/>
    <x v="0"/>
    <x v="2"/>
    <x v="6"/>
    <x v="6"/>
    <n v="480.78359999999998"/>
  </r>
  <r>
    <x v="6"/>
    <x v="0"/>
    <x v="2"/>
    <x v="7"/>
    <x v="7"/>
    <n v="247.17000000000002"/>
  </r>
  <r>
    <x v="6"/>
    <x v="0"/>
    <x v="2"/>
    <x v="8"/>
    <x v="8"/>
    <n v="278.4461"/>
  </r>
  <r>
    <x v="6"/>
    <x v="0"/>
    <x v="3"/>
    <x v="9"/>
    <x v="9"/>
    <n v="-542.78960000000006"/>
  </r>
  <r>
    <x v="6"/>
    <x v="0"/>
    <x v="3"/>
    <x v="10"/>
    <x v="10"/>
    <n v="-179.9419"/>
  </r>
  <r>
    <x v="6"/>
    <x v="0"/>
    <x v="3"/>
    <x v="11"/>
    <x v="11"/>
    <n v="-91.848799999999997"/>
  </r>
  <r>
    <x v="6"/>
    <x v="0"/>
    <x v="3"/>
    <x v="12"/>
    <x v="12"/>
    <n v="-8183.0390000000007"/>
  </r>
  <r>
    <x v="7"/>
    <x v="0"/>
    <x v="0"/>
    <x v="0"/>
    <x v="0"/>
    <n v="68879.116800000003"/>
  </r>
  <r>
    <x v="7"/>
    <x v="0"/>
    <x v="0"/>
    <x v="1"/>
    <x v="1"/>
    <n v="-516.80999999999995"/>
  </r>
  <r>
    <x v="7"/>
    <x v="0"/>
    <x v="1"/>
    <x v="2"/>
    <x v="2"/>
    <n v="13599.3014"/>
  </r>
  <r>
    <x v="7"/>
    <x v="0"/>
    <x v="1"/>
    <x v="3"/>
    <x v="3"/>
    <n v="-6715.5576000000001"/>
  </r>
  <r>
    <x v="7"/>
    <x v="0"/>
    <x v="1"/>
    <x v="4"/>
    <x v="4"/>
    <n v="755.61209999999994"/>
  </r>
  <r>
    <x v="7"/>
    <x v="0"/>
    <x v="1"/>
    <x v="5"/>
    <x v="5"/>
    <n v="-20200.671671999997"/>
  </r>
  <r>
    <x v="7"/>
    <x v="0"/>
    <x v="2"/>
    <x v="6"/>
    <x v="6"/>
    <n v="878.63220000000001"/>
  </r>
  <r>
    <x v="7"/>
    <x v="0"/>
    <x v="2"/>
    <x v="7"/>
    <x v="7"/>
    <n v="200.49119999999999"/>
  </r>
  <r>
    <x v="7"/>
    <x v="0"/>
    <x v="2"/>
    <x v="8"/>
    <x v="8"/>
    <n v="310.69439999999997"/>
  </r>
  <r>
    <x v="7"/>
    <x v="0"/>
    <x v="3"/>
    <x v="9"/>
    <x v="9"/>
    <n v="-403.92"/>
  </r>
  <r>
    <x v="7"/>
    <x v="0"/>
    <x v="3"/>
    <x v="10"/>
    <x v="10"/>
    <n v="-203.40719999999999"/>
  </r>
  <r>
    <x v="7"/>
    <x v="0"/>
    <x v="3"/>
    <x v="11"/>
    <x v="11"/>
    <n v="-77.760000000000005"/>
  </r>
  <r>
    <x v="7"/>
    <x v="0"/>
    <x v="3"/>
    <x v="12"/>
    <x v="12"/>
    <n v="-8295.4368000000013"/>
  </r>
  <r>
    <x v="8"/>
    <x v="0"/>
    <x v="0"/>
    <x v="0"/>
    <x v="0"/>
    <n v="89677.820699999997"/>
  </r>
  <r>
    <x v="8"/>
    <x v="0"/>
    <x v="0"/>
    <x v="1"/>
    <x v="1"/>
    <n v="-1052.4449999999999"/>
  </r>
  <r>
    <x v="8"/>
    <x v="0"/>
    <x v="1"/>
    <x v="2"/>
    <x v="2"/>
    <n v="9280.6230000000014"/>
  </r>
  <r>
    <x v="8"/>
    <x v="0"/>
    <x v="1"/>
    <x v="3"/>
    <x v="3"/>
    <n v="-10804.9244"/>
  </r>
  <r>
    <x v="8"/>
    <x v="0"/>
    <x v="1"/>
    <x v="4"/>
    <x v="4"/>
    <n v="906.18450000000007"/>
  </r>
  <r>
    <x v="8"/>
    <x v="0"/>
    <x v="1"/>
    <x v="5"/>
    <x v="5"/>
    <n v="-14000.8554"/>
  </r>
  <r>
    <x v="8"/>
    <x v="0"/>
    <x v="2"/>
    <x v="6"/>
    <x v="6"/>
    <n v="1027.04"/>
  </r>
  <r>
    <x v="8"/>
    <x v="0"/>
    <x v="2"/>
    <x v="7"/>
    <x v="7"/>
    <n v="244.37799999999999"/>
  </r>
  <r>
    <x v="8"/>
    <x v="0"/>
    <x v="2"/>
    <x v="8"/>
    <x v="8"/>
    <n v="336.483"/>
  </r>
  <r>
    <x v="8"/>
    <x v="0"/>
    <x v="3"/>
    <x v="9"/>
    <x v="9"/>
    <n v="-588.10950000000003"/>
  </r>
  <r>
    <x v="8"/>
    <x v="0"/>
    <x v="3"/>
    <x v="10"/>
    <x v="10"/>
    <n v="-192.79920000000001"/>
  </r>
  <r>
    <x v="8"/>
    <x v="0"/>
    <x v="3"/>
    <x v="11"/>
    <x v="11"/>
    <n v="-67.819800000000001"/>
  </r>
  <r>
    <x v="8"/>
    <x v="0"/>
    <x v="3"/>
    <x v="12"/>
    <x v="12"/>
    <n v="-8892.3726000000006"/>
  </r>
  <r>
    <x v="9"/>
    <x v="0"/>
    <x v="0"/>
    <x v="0"/>
    <x v="0"/>
    <n v="37681.33600000001"/>
  </r>
  <r>
    <x v="9"/>
    <x v="0"/>
    <x v="0"/>
    <x v="1"/>
    <x v="1"/>
    <n v="-450.57"/>
  </r>
  <r>
    <x v="9"/>
    <x v="0"/>
    <x v="1"/>
    <x v="2"/>
    <x v="2"/>
    <n v="9202.5573000000004"/>
  </r>
  <r>
    <x v="9"/>
    <x v="0"/>
    <x v="1"/>
    <x v="3"/>
    <x v="3"/>
    <n v="-12317.917799999999"/>
  </r>
  <r>
    <x v="9"/>
    <x v="0"/>
    <x v="1"/>
    <x v="4"/>
    <x v="4"/>
    <n v="309.4776"/>
  </r>
  <r>
    <x v="9"/>
    <x v="0"/>
    <x v="1"/>
    <x v="5"/>
    <x v="5"/>
    <n v="-9855.5947199999991"/>
  </r>
  <r>
    <x v="9"/>
    <x v="0"/>
    <x v="2"/>
    <x v="6"/>
    <x v="6"/>
    <n v="375.60250000000002"/>
  </r>
  <r>
    <x v="9"/>
    <x v="0"/>
    <x v="2"/>
    <x v="7"/>
    <x v="7"/>
    <n v="261.54699999999997"/>
  </r>
  <r>
    <x v="9"/>
    <x v="0"/>
    <x v="2"/>
    <x v="8"/>
    <x v="8"/>
    <n v="336.90799999999996"/>
  </r>
  <r>
    <x v="9"/>
    <x v="0"/>
    <x v="3"/>
    <x v="9"/>
    <x v="9"/>
    <n v="-469.029"/>
  </r>
  <r>
    <x v="9"/>
    <x v="0"/>
    <x v="3"/>
    <x v="10"/>
    <x v="10"/>
    <n v="-142.25199999999998"/>
  </r>
  <r>
    <x v="9"/>
    <x v="0"/>
    <x v="3"/>
    <x v="11"/>
    <x v="11"/>
    <n v="-60.356999999999992"/>
  </r>
  <r>
    <x v="9"/>
    <x v="0"/>
    <x v="3"/>
    <x v="12"/>
    <x v="12"/>
    <n v="-6479.5279999999993"/>
  </r>
  <r>
    <x v="10"/>
    <x v="0"/>
    <x v="0"/>
    <x v="0"/>
    <x v="0"/>
    <n v="83782.122900000002"/>
  </r>
  <r>
    <x v="10"/>
    <x v="0"/>
    <x v="0"/>
    <x v="1"/>
    <x v="1"/>
    <n v="-796.83119999999997"/>
  </r>
  <r>
    <x v="10"/>
    <x v="0"/>
    <x v="1"/>
    <x v="2"/>
    <x v="2"/>
    <n v="11079.478999999999"/>
  </r>
  <r>
    <x v="10"/>
    <x v="0"/>
    <x v="1"/>
    <x v="3"/>
    <x v="3"/>
    <n v="-9563.4418999999998"/>
  </r>
  <r>
    <x v="10"/>
    <x v="0"/>
    <x v="1"/>
    <x v="4"/>
    <x v="4"/>
    <n v="598.89960000000008"/>
  </r>
  <r>
    <x v="10"/>
    <x v="0"/>
    <x v="1"/>
    <x v="5"/>
    <x v="5"/>
    <n v="-20791.452600000001"/>
  </r>
  <r>
    <x v="10"/>
    <x v="0"/>
    <x v="2"/>
    <x v="6"/>
    <x v="6"/>
    <n v="812.16800000000001"/>
  </r>
  <r>
    <x v="10"/>
    <x v="0"/>
    <x v="2"/>
    <x v="7"/>
    <x v="7"/>
    <n v="281.85120000000001"/>
  </r>
  <r>
    <x v="10"/>
    <x v="0"/>
    <x v="2"/>
    <x v="8"/>
    <x v="8"/>
    <n v="360.02850000000001"/>
  </r>
  <r>
    <x v="10"/>
    <x v="0"/>
    <x v="3"/>
    <x v="9"/>
    <x v="9"/>
    <n v="-471.13950000000006"/>
  </r>
  <r>
    <x v="10"/>
    <x v="0"/>
    <x v="3"/>
    <x v="10"/>
    <x v="10"/>
    <n v="-165.45659999999998"/>
  </r>
  <r>
    <x v="10"/>
    <x v="0"/>
    <x v="3"/>
    <x v="11"/>
    <x v="11"/>
    <n v="-84.038100000000014"/>
  </r>
  <r>
    <x v="10"/>
    <x v="0"/>
    <x v="3"/>
    <x v="12"/>
    <x v="12"/>
    <n v="-7562.43"/>
  </r>
  <r>
    <x v="11"/>
    <x v="0"/>
    <x v="0"/>
    <x v="0"/>
    <x v="0"/>
    <n v="153280.51199999999"/>
  </r>
  <r>
    <x v="11"/>
    <x v="0"/>
    <x v="0"/>
    <x v="1"/>
    <x v="1"/>
    <n v="-1621.9878999999999"/>
  </r>
  <r>
    <x v="11"/>
    <x v="0"/>
    <x v="1"/>
    <x v="2"/>
    <x v="2"/>
    <n v="6512.57"/>
  </r>
  <r>
    <x v="11"/>
    <x v="0"/>
    <x v="1"/>
    <x v="3"/>
    <x v="3"/>
    <n v="-8426.6460000000006"/>
  </r>
  <r>
    <x v="11"/>
    <x v="0"/>
    <x v="1"/>
    <x v="4"/>
    <x v="4"/>
    <n v="1522.098"/>
  </r>
  <r>
    <x v="11"/>
    <x v="0"/>
    <x v="1"/>
    <x v="5"/>
    <x v="5"/>
    <n v="-35232.916080000003"/>
  </r>
  <r>
    <x v="11"/>
    <x v="0"/>
    <x v="2"/>
    <x v="6"/>
    <x v="6"/>
    <n v="1605.9743999999998"/>
  </r>
  <r>
    <x v="11"/>
    <x v="0"/>
    <x v="2"/>
    <x v="7"/>
    <x v="7"/>
    <n v="214.50239999999997"/>
  </r>
  <r>
    <x v="11"/>
    <x v="0"/>
    <x v="2"/>
    <x v="8"/>
    <x v="8"/>
    <n v="370.69760000000002"/>
  </r>
  <r>
    <x v="11"/>
    <x v="0"/>
    <x v="3"/>
    <x v="9"/>
    <x v="9"/>
    <n v="-711.11040000000003"/>
  </r>
  <r>
    <x v="11"/>
    <x v="0"/>
    <x v="3"/>
    <x v="10"/>
    <x v="10"/>
    <n v="-192.86399999999998"/>
  </r>
  <r>
    <x v="11"/>
    <x v="0"/>
    <x v="3"/>
    <x v="11"/>
    <x v="11"/>
    <n v="-52.998400000000004"/>
  </r>
  <r>
    <x v="11"/>
    <x v="0"/>
    <x v="3"/>
    <x v="12"/>
    <x v="12"/>
    <n v="-10800.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5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 fieldListSortAscending="1">
  <location ref="B59:H73" firstHeaderRow="1" firstDataRow="2" firstDataCol="1"/>
  <pivotFields count="6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axis="axisCol" showAll="0">
      <items count="6">
        <item x="0"/>
        <item x="1"/>
        <item x="2"/>
        <item x="3"/>
        <item f="1" x="4"/>
        <item t="default"/>
      </items>
    </pivotField>
    <pivotField showAll="0"/>
    <pivotField showAll="0"/>
    <pivotField dataField="1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Amount" fld="5" baseField="0" baseItem="0"/>
  </dataFields>
  <chartFormats count="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46" applyNumberFormats="0" applyBorderFormats="0" applyFontFormats="0" applyPatternFormats="0" applyAlignmentFormats="0" applyWidthHeightFormats="1" dataCaption="Values" tag="b1af7461-096b-4692-8d11-c9ecf2855306" updatedVersion="4" minRefreshableVersion="3" useAutoFormatting="1" itemPrintTitles="1" createdVersion="4" indent="0" outline="1" outlineData="1" multipleFieldFilters="0" fieldListSortAscending="1">
  <location ref="B3:G17" firstHeaderRow="1" firstDataRow="2" firstDataCol="1"/>
  <pivotFields count="3">
    <pivotField dataField="1" showAll="0"/>
    <pivotField axis="axisCol" allDrilled="1" showAll="0" dataSourceSort="1" defaultAttributeDrillState="1">
      <items count="5">
        <item x="0"/>
        <item x="1"/>
        <item x="2"/>
        <item x="3"/>
        <item t="default"/>
      </items>
    </pivotField>
    <pivotField axis="axisRow" allDrilled="1" showAll="0" dataSourceSort="1" defaultAttributeDrillState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Sum of Amount" fld="0" baseField="0" baseItem="0"/>
  </dataFields>
  <pivotHierarchies count="9">
    <pivotHierarchy/>
    <pivotHierarchy/>
    <pivotHierarchy/>
    <pivotHierarchy/>
    <pivotHierarchy/>
    <pivotHierarchy/>
    <pivotHierarchy dragToRow="0" dragToCol="0" dragToPage="0" dragToData="1" caption="Sum of Amount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4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73"/>
  <sheetViews>
    <sheetView tabSelected="1" workbookViewId="0">
      <selection activeCell="B21" sqref="B21"/>
    </sheetView>
  </sheetViews>
  <sheetFormatPr defaultRowHeight="14.4" x14ac:dyDescent="0.3"/>
  <cols>
    <col min="2" max="2" width="14.44140625" customWidth="1"/>
    <col min="3" max="3" width="15.5546875" customWidth="1"/>
    <col min="4" max="4" width="16.109375" bestFit="1" customWidth="1"/>
    <col min="5" max="5" width="17.21875" bestFit="1" customWidth="1"/>
    <col min="6" max="6" width="13.21875" customWidth="1"/>
    <col min="7" max="7" width="12" customWidth="1"/>
    <col min="8" max="8" width="12" bestFit="1" customWidth="1"/>
  </cols>
  <sheetData>
    <row r="3" spans="2:7" x14ac:dyDescent="0.3">
      <c r="B3" s="2" t="s">
        <v>0</v>
      </c>
      <c r="C3" s="2" t="s">
        <v>7</v>
      </c>
    </row>
    <row r="4" spans="2:7" x14ac:dyDescent="0.3">
      <c r="B4" s="2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</row>
    <row r="5" spans="2:7" x14ac:dyDescent="0.3">
      <c r="B5" s="3" t="s">
        <v>8</v>
      </c>
      <c r="C5" s="1">
        <v>33253.302300000003</v>
      </c>
      <c r="D5" s="1">
        <v>-4170.9916000000003</v>
      </c>
      <c r="E5" s="1">
        <v>946.86300000000006</v>
      </c>
      <c r="F5" s="1">
        <v>-8687.5957999999991</v>
      </c>
      <c r="G5" s="1">
        <v>21341.5779</v>
      </c>
    </row>
    <row r="6" spans="2:7" x14ac:dyDescent="0.3">
      <c r="B6" s="3" t="s">
        <v>9</v>
      </c>
      <c r="C6" s="1">
        <v>45363.232799999998</v>
      </c>
      <c r="D6" s="1">
        <v>-8378.3354999999992</v>
      </c>
      <c r="E6" s="1">
        <v>919.39279999999997</v>
      </c>
      <c r="F6" s="1">
        <v>-8973.2664000000004</v>
      </c>
      <c r="G6" s="1">
        <v>28931.023700000002</v>
      </c>
    </row>
    <row r="7" spans="2:7" x14ac:dyDescent="0.3">
      <c r="B7" s="3" t="s">
        <v>10</v>
      </c>
      <c r="C7" s="1">
        <v>65586.368000000002</v>
      </c>
      <c r="D7" s="1">
        <v>-8578.6849999999995</v>
      </c>
      <c r="E7" s="1">
        <v>1120.7384</v>
      </c>
      <c r="F7" s="1">
        <v>-8007.8482999999997</v>
      </c>
      <c r="G7" s="1">
        <v>50120.573100000001</v>
      </c>
    </row>
    <row r="8" spans="2:7" x14ac:dyDescent="0.3">
      <c r="B8" s="3" t="s">
        <v>11</v>
      </c>
      <c r="C8" s="1">
        <v>31413.452499999999</v>
      </c>
      <c r="D8" s="1">
        <v>-4131.9124000000002</v>
      </c>
      <c r="E8" s="1">
        <v>905.95979999999997</v>
      </c>
      <c r="F8" s="1">
        <v>-9376.2551999999996</v>
      </c>
      <c r="G8" s="1">
        <v>18811.244699999999</v>
      </c>
    </row>
    <row r="9" spans="2:7" x14ac:dyDescent="0.3">
      <c r="B9" s="3" t="s">
        <v>12</v>
      </c>
      <c r="C9" s="1">
        <v>65301.023099999999</v>
      </c>
      <c r="D9" s="1">
        <v>-23006.448899999999</v>
      </c>
      <c r="E9" s="1">
        <v>1348.0169000000001</v>
      </c>
      <c r="F9" s="1">
        <v>-10883.0715</v>
      </c>
      <c r="G9" s="1">
        <v>32759.5196</v>
      </c>
    </row>
    <row r="10" spans="2:7" x14ac:dyDescent="0.3">
      <c r="B10" s="3" t="s">
        <v>13</v>
      </c>
      <c r="C10" s="1">
        <v>56311.313600000001</v>
      </c>
      <c r="D10" s="1">
        <v>-4653.0243</v>
      </c>
      <c r="E10" s="1">
        <v>1117.2025000000001</v>
      </c>
      <c r="F10" s="1">
        <v>-7854.4516000000003</v>
      </c>
      <c r="G10" s="1">
        <v>44921.040200000003</v>
      </c>
    </row>
    <row r="11" spans="2:7" x14ac:dyDescent="0.3">
      <c r="B11" s="3" t="s">
        <v>14</v>
      </c>
      <c r="C11" s="1">
        <v>37181.0245</v>
      </c>
      <c r="D11" s="1">
        <v>-6779.6305000000002</v>
      </c>
      <c r="E11" s="1">
        <v>1006.3997000000001</v>
      </c>
      <c r="F11" s="1">
        <v>-8997.6193000000003</v>
      </c>
      <c r="G11" s="1">
        <v>22410.1744</v>
      </c>
    </row>
    <row r="12" spans="2:7" x14ac:dyDescent="0.3">
      <c r="B12" s="3" t="s">
        <v>15</v>
      </c>
      <c r="C12" s="1">
        <v>68362.306800000006</v>
      </c>
      <c r="D12" s="1">
        <v>-12561.3158</v>
      </c>
      <c r="E12" s="1">
        <v>1389.8178</v>
      </c>
      <c r="F12" s="1">
        <v>-8980.5239999999994</v>
      </c>
      <c r="G12" s="1">
        <v>48210.284800000001</v>
      </c>
    </row>
    <row r="13" spans="2:7" x14ac:dyDescent="0.3">
      <c r="B13" s="3" t="s">
        <v>16</v>
      </c>
      <c r="C13" s="1">
        <v>88625.375700000004</v>
      </c>
      <c r="D13" s="1">
        <v>-14618.972299999999</v>
      </c>
      <c r="E13" s="1">
        <v>1607.9010000000001</v>
      </c>
      <c r="F13" s="1">
        <v>-9741.1010999999999</v>
      </c>
      <c r="G13" s="1">
        <v>65873.203299999994</v>
      </c>
    </row>
    <row r="14" spans="2:7" x14ac:dyDescent="0.3">
      <c r="B14" s="3" t="s">
        <v>17</v>
      </c>
      <c r="C14" s="1">
        <v>37230.766000000003</v>
      </c>
      <c r="D14" s="1">
        <v>-12661.4776</v>
      </c>
      <c r="E14" s="1">
        <v>974.0575</v>
      </c>
      <c r="F14" s="1">
        <v>-7151.1660000000002</v>
      </c>
      <c r="G14" s="1">
        <v>18392.179899999999</v>
      </c>
    </row>
    <row r="15" spans="2:7" x14ac:dyDescent="0.3">
      <c r="B15" s="3" t="s">
        <v>18</v>
      </c>
      <c r="C15" s="1">
        <v>82985.291700000002</v>
      </c>
      <c r="D15" s="1">
        <v>-18676.515899999999</v>
      </c>
      <c r="E15" s="1">
        <v>1454.0477000000001</v>
      </c>
      <c r="F15" s="1">
        <v>-8283.0642000000007</v>
      </c>
      <c r="G15" s="1">
        <v>57479.759299999998</v>
      </c>
    </row>
    <row r="16" spans="2:7" x14ac:dyDescent="0.3">
      <c r="B16" s="3" t="s">
        <v>19</v>
      </c>
      <c r="C16" s="1">
        <v>151658.52410000001</v>
      </c>
      <c r="D16" s="1">
        <v>-35624.894099999998</v>
      </c>
      <c r="E16" s="1">
        <v>2191.1743999999999</v>
      </c>
      <c r="F16" s="1">
        <v>-11757.452799999999</v>
      </c>
      <c r="G16" s="1">
        <v>106467.35159999999</v>
      </c>
    </row>
    <row r="17" spans="2:7" x14ac:dyDescent="0.3">
      <c r="B17" s="3" t="s">
        <v>6</v>
      </c>
      <c r="C17" s="1">
        <v>763271.98109999998</v>
      </c>
      <c r="D17" s="1">
        <v>-153842.20389999999</v>
      </c>
      <c r="E17" s="1">
        <v>14981.5715</v>
      </c>
      <c r="F17" s="1">
        <v>-108693.41620000001</v>
      </c>
      <c r="G17" s="1">
        <v>515717.9325</v>
      </c>
    </row>
    <row r="21" spans="2:7" x14ac:dyDescent="0.3">
      <c r="B21" t="s">
        <v>23</v>
      </c>
    </row>
    <row r="23" spans="2:7" x14ac:dyDescent="0.3">
      <c r="B23" t="str">
        <f t="shared" ref="B23:G35" si="0">B4</f>
        <v>Row Labels</v>
      </c>
      <c r="C23" t="str">
        <f t="shared" si="0"/>
        <v>1000 Revenues</v>
      </c>
      <c r="D23" t="str">
        <f t="shared" si="0"/>
        <v>2000 Cost of Sales</v>
      </c>
      <c r="E23" t="str">
        <f t="shared" si="0"/>
        <v>3000 Other Income</v>
      </c>
      <c r="F23" t="str">
        <f t="shared" si="0"/>
        <v>4000 Expenses</v>
      </c>
      <c r="G23" t="str">
        <f t="shared" si="0"/>
        <v>Grand Total</v>
      </c>
    </row>
    <row r="24" spans="2:7" x14ac:dyDescent="0.3">
      <c r="B24" t="str">
        <f t="shared" si="0"/>
        <v>01/01/2013</v>
      </c>
      <c r="C24">
        <f t="shared" si="0"/>
        <v>33253.302300000003</v>
      </c>
      <c r="D24">
        <f t="shared" si="0"/>
        <v>-4170.9916000000003</v>
      </c>
      <c r="E24">
        <f t="shared" si="0"/>
        <v>946.86300000000006</v>
      </c>
      <c r="F24">
        <f t="shared" si="0"/>
        <v>-8687.5957999999991</v>
      </c>
      <c r="G24">
        <f t="shared" si="0"/>
        <v>21341.5779</v>
      </c>
    </row>
    <row r="25" spans="2:7" x14ac:dyDescent="0.3">
      <c r="B25" t="str">
        <f t="shared" si="0"/>
        <v>01/02/2013</v>
      </c>
      <c r="C25">
        <f t="shared" si="0"/>
        <v>45363.232799999998</v>
      </c>
      <c r="D25">
        <f t="shared" si="0"/>
        <v>-8378.3354999999992</v>
      </c>
      <c r="E25">
        <f t="shared" si="0"/>
        <v>919.39279999999997</v>
      </c>
      <c r="F25">
        <f t="shared" si="0"/>
        <v>-8973.2664000000004</v>
      </c>
      <c r="G25">
        <f t="shared" si="0"/>
        <v>28931.023700000002</v>
      </c>
    </row>
    <row r="26" spans="2:7" x14ac:dyDescent="0.3">
      <c r="B26" t="str">
        <f t="shared" si="0"/>
        <v>01/03/2013</v>
      </c>
      <c r="C26">
        <f t="shared" si="0"/>
        <v>65586.368000000002</v>
      </c>
      <c r="D26">
        <f t="shared" si="0"/>
        <v>-8578.6849999999995</v>
      </c>
      <c r="E26">
        <f t="shared" si="0"/>
        <v>1120.7384</v>
      </c>
      <c r="F26">
        <f t="shared" si="0"/>
        <v>-8007.8482999999997</v>
      </c>
      <c r="G26">
        <f t="shared" si="0"/>
        <v>50120.573100000001</v>
      </c>
    </row>
    <row r="27" spans="2:7" x14ac:dyDescent="0.3">
      <c r="B27" t="str">
        <f t="shared" si="0"/>
        <v>01/04/2013</v>
      </c>
      <c r="C27">
        <f t="shared" si="0"/>
        <v>31413.452499999999</v>
      </c>
      <c r="D27">
        <f t="shared" si="0"/>
        <v>-4131.9124000000002</v>
      </c>
      <c r="E27">
        <f t="shared" si="0"/>
        <v>905.95979999999997</v>
      </c>
      <c r="F27">
        <f t="shared" si="0"/>
        <v>-9376.2551999999996</v>
      </c>
      <c r="G27">
        <f t="shared" si="0"/>
        <v>18811.244699999999</v>
      </c>
    </row>
    <row r="28" spans="2:7" x14ac:dyDescent="0.3">
      <c r="B28" t="str">
        <f t="shared" si="0"/>
        <v>01/05/2013</v>
      </c>
      <c r="C28">
        <f t="shared" si="0"/>
        <v>65301.023099999999</v>
      </c>
      <c r="D28">
        <f t="shared" si="0"/>
        <v>-23006.448899999999</v>
      </c>
      <c r="E28">
        <f t="shared" si="0"/>
        <v>1348.0169000000001</v>
      </c>
      <c r="F28">
        <f t="shared" si="0"/>
        <v>-10883.0715</v>
      </c>
      <c r="G28">
        <f t="shared" si="0"/>
        <v>32759.5196</v>
      </c>
    </row>
    <row r="29" spans="2:7" x14ac:dyDescent="0.3">
      <c r="B29" t="str">
        <f t="shared" si="0"/>
        <v>01/06/2013</v>
      </c>
      <c r="C29">
        <f t="shared" si="0"/>
        <v>56311.313600000001</v>
      </c>
      <c r="D29">
        <f t="shared" si="0"/>
        <v>-4653.0243</v>
      </c>
      <c r="E29">
        <f t="shared" si="0"/>
        <v>1117.2025000000001</v>
      </c>
      <c r="F29">
        <f t="shared" si="0"/>
        <v>-7854.4516000000003</v>
      </c>
      <c r="G29">
        <f t="shared" si="0"/>
        <v>44921.040200000003</v>
      </c>
    </row>
    <row r="30" spans="2:7" x14ac:dyDescent="0.3">
      <c r="B30" t="str">
        <f t="shared" si="0"/>
        <v>01/07/2013</v>
      </c>
      <c r="C30">
        <f t="shared" si="0"/>
        <v>37181.0245</v>
      </c>
      <c r="D30">
        <f t="shared" si="0"/>
        <v>-6779.6305000000002</v>
      </c>
      <c r="E30">
        <f t="shared" si="0"/>
        <v>1006.3997000000001</v>
      </c>
      <c r="F30">
        <f t="shared" si="0"/>
        <v>-8997.6193000000003</v>
      </c>
      <c r="G30">
        <f t="shared" si="0"/>
        <v>22410.1744</v>
      </c>
    </row>
    <row r="31" spans="2:7" x14ac:dyDescent="0.3">
      <c r="B31" t="str">
        <f t="shared" si="0"/>
        <v>01/08/2013</v>
      </c>
      <c r="C31">
        <f t="shared" si="0"/>
        <v>68362.306800000006</v>
      </c>
      <c r="D31">
        <f t="shared" si="0"/>
        <v>-12561.3158</v>
      </c>
      <c r="E31">
        <f t="shared" si="0"/>
        <v>1389.8178</v>
      </c>
      <c r="F31">
        <f t="shared" si="0"/>
        <v>-8980.5239999999994</v>
      </c>
      <c r="G31">
        <f t="shared" si="0"/>
        <v>48210.284800000001</v>
      </c>
    </row>
    <row r="32" spans="2:7" x14ac:dyDescent="0.3">
      <c r="B32" t="str">
        <f t="shared" si="0"/>
        <v>01/09/2013</v>
      </c>
      <c r="C32">
        <f t="shared" si="0"/>
        <v>88625.375700000004</v>
      </c>
      <c r="D32">
        <f t="shared" si="0"/>
        <v>-14618.972299999999</v>
      </c>
      <c r="E32">
        <f t="shared" si="0"/>
        <v>1607.9010000000001</v>
      </c>
      <c r="F32">
        <f t="shared" si="0"/>
        <v>-9741.1010999999999</v>
      </c>
      <c r="G32">
        <f t="shared" si="0"/>
        <v>65873.203299999994</v>
      </c>
    </row>
    <row r="33" spans="2:7" x14ac:dyDescent="0.3">
      <c r="B33" t="str">
        <f t="shared" si="0"/>
        <v>01/10/2013</v>
      </c>
      <c r="C33">
        <f t="shared" si="0"/>
        <v>37230.766000000003</v>
      </c>
      <c r="D33">
        <f t="shared" si="0"/>
        <v>-12661.4776</v>
      </c>
      <c r="E33">
        <f t="shared" si="0"/>
        <v>974.0575</v>
      </c>
      <c r="F33">
        <f t="shared" si="0"/>
        <v>-7151.1660000000002</v>
      </c>
      <c r="G33">
        <f t="shared" si="0"/>
        <v>18392.179899999999</v>
      </c>
    </row>
    <row r="34" spans="2:7" x14ac:dyDescent="0.3">
      <c r="B34" t="str">
        <f t="shared" si="0"/>
        <v>01/11/2013</v>
      </c>
      <c r="C34">
        <f t="shared" si="0"/>
        <v>82985.291700000002</v>
      </c>
      <c r="D34">
        <f t="shared" si="0"/>
        <v>-18676.515899999999</v>
      </c>
      <c r="E34">
        <f t="shared" si="0"/>
        <v>1454.0477000000001</v>
      </c>
      <c r="F34">
        <f t="shared" si="0"/>
        <v>-8283.0642000000007</v>
      </c>
      <c r="G34">
        <f t="shared" si="0"/>
        <v>57479.759299999998</v>
      </c>
    </row>
    <row r="35" spans="2:7" x14ac:dyDescent="0.3">
      <c r="B35" t="str">
        <f t="shared" si="0"/>
        <v>01/12/2013</v>
      </c>
      <c r="C35">
        <f t="shared" si="0"/>
        <v>151658.52410000001</v>
      </c>
      <c r="D35">
        <f t="shared" si="0"/>
        <v>-35624.894099999998</v>
      </c>
      <c r="E35">
        <f t="shared" si="0"/>
        <v>2191.1743999999999</v>
      </c>
      <c r="F35">
        <f t="shared" si="0"/>
        <v>-11757.452799999999</v>
      </c>
      <c r="G35">
        <f t="shared" si="0"/>
        <v>106467.35159999999</v>
      </c>
    </row>
    <row r="39" spans="2:7" x14ac:dyDescent="0.3">
      <c r="B39" t="s">
        <v>22</v>
      </c>
    </row>
    <row r="41" spans="2:7" x14ac:dyDescent="0.3">
      <c r="B41" t="str" vm="3">
        <f>CUBEMEMBER("PowerPivot Data","[Measures].[Sum of Amount]")</f>
        <v>Sum of Amount</v>
      </c>
      <c r="C41" t="s">
        <v>7</v>
      </c>
    </row>
    <row r="42" spans="2:7" x14ac:dyDescent="0.3">
      <c r="B42" t="s">
        <v>1</v>
      </c>
      <c r="C42" t="str" vm="19">
        <f>CUBEMEMBER("PowerPivot Data","[East].[Account Category].&amp;[1000 Revenues]")</f>
        <v>1000 Revenues</v>
      </c>
      <c r="D42" t="str" vm="16">
        <f>CUBEMEMBER("PowerPivot Data","[East].[Account Category].&amp;[2000 Cost of Sales]")</f>
        <v>2000 Cost of Sales</v>
      </c>
      <c r="E42" t="str" vm="13">
        <f>CUBEMEMBER("PowerPivot Data","[East].[Account Category].&amp;[3000 Other Income]")</f>
        <v>3000 Other Income</v>
      </c>
      <c r="F42" t="str" vm="11">
        <f>CUBEMEMBER("PowerPivot Data","[East].[Account Category].&amp;[4000 Expenses]")</f>
        <v>4000 Expenses</v>
      </c>
      <c r="G42" t="str" vm="9">
        <f>CUBEMEMBER("PowerPivot Data","[East].[Account Category].[All]","Grand Total")</f>
        <v>Grand Total</v>
      </c>
    </row>
    <row r="43" spans="2:7" x14ac:dyDescent="0.3">
      <c r="B43" s="3" t="str" vm="7">
        <f>CUBEMEMBER("PowerPivot Data","[East].[MonthYear].&amp;[2013-01-01T00:00:00]")</f>
        <v>01/01/2013</v>
      </c>
      <c r="C43" vm="81">
        <f>CUBEVALUE("PowerPivot Data",$B$41,$B43,C$42)</f>
        <v>33253.302300000003</v>
      </c>
      <c r="D43" vm="66">
        <f>CUBEVALUE("PowerPivot Data",$B$41,$B43,D$42)</f>
        <v>-4170.9916000000003</v>
      </c>
      <c r="E43" vm="55">
        <f>CUBEVALUE("PowerPivot Data",$B$41,$B43,E$42)</f>
        <v>946.86300000000006</v>
      </c>
      <c r="F43" vm="44">
        <f>CUBEVALUE("PowerPivot Data",$B$41,$B43,F$42)</f>
        <v>-8687.5957999999991</v>
      </c>
      <c r="G43" vm="45">
        <f>CUBEVALUE("PowerPivot Data",$B$41,$B43,G$42)</f>
        <v>21341.5779</v>
      </c>
    </row>
    <row r="44" spans="2:7" x14ac:dyDescent="0.3">
      <c r="B44" s="3" t="str" vm="5">
        <f>CUBEMEMBER("PowerPivot Data","[East].[MonthYear].&amp;[2013-02-01T00:00:00]")</f>
        <v>01/02/2013</v>
      </c>
      <c r="C44" vm="34">
        <f>CUBEVALUE("PowerPivot Data",$B$41,$B44,C$42)</f>
        <v>45363.232799999998</v>
      </c>
      <c r="D44" vm="33">
        <f>CUBEVALUE("PowerPivot Data",$B$41,$B44,D$42)</f>
        <v>-8378.3354999999992</v>
      </c>
      <c r="E44" vm="26">
        <f>CUBEVALUE("PowerPivot Data",$B$41,$B44,E$42)</f>
        <v>919.39279999999997</v>
      </c>
      <c r="F44" vm="23">
        <f>CUBEVALUE("PowerPivot Data",$B$41,$B44,F$42)</f>
        <v>-8973.2664000000004</v>
      </c>
      <c r="G44" vm="21">
        <f>CUBEVALUE("PowerPivot Data",$B$41,$B44,G$42)</f>
        <v>28931.023700000002</v>
      </c>
    </row>
    <row r="45" spans="2:7" x14ac:dyDescent="0.3">
      <c r="B45" s="3" t="str" vm="2">
        <f>CUBEMEMBER("PowerPivot Data","[East].[MonthYear].&amp;[2013-03-01T00:00:00]")</f>
        <v>01/03/2013</v>
      </c>
      <c r="C45" vm="83">
        <f>CUBEVALUE("PowerPivot Data",$B$41,$B45,C$42)</f>
        <v>65586.368000000002</v>
      </c>
      <c r="D45" vm="68">
        <f>CUBEVALUE("PowerPivot Data",$B$41,$B45,D$42)</f>
        <v>-8578.6849999999995</v>
      </c>
      <c r="E45" vm="57">
        <f>CUBEVALUE("PowerPivot Data",$B$41,$B45,E$42)</f>
        <v>1120.7384</v>
      </c>
      <c r="F45" vm="35">
        <f>CUBEVALUE("PowerPivot Data",$B$41,$B45,F$42)</f>
        <v>-8007.8482999999997</v>
      </c>
      <c r="G45" vm="32">
        <f>CUBEVALUE("PowerPivot Data",$B$41,$B45,G$42)</f>
        <v>50120.573100000001</v>
      </c>
    </row>
    <row r="46" spans="2:7" x14ac:dyDescent="0.3">
      <c r="B46" s="3" t="str" vm="18">
        <f>CUBEMEMBER("PowerPivot Data","[East].[MonthYear].&amp;[2013-04-01T00:00:00]")</f>
        <v>01/04/2013</v>
      </c>
      <c r="C46" vm="75">
        <f>CUBEVALUE("PowerPivot Data",$B$41,$B46,C$42)</f>
        <v>31413.452499999999</v>
      </c>
      <c r="D46" vm="76">
        <f>CUBEVALUE("PowerPivot Data",$B$41,$B46,D$42)</f>
        <v>-4131.9124000000002</v>
      </c>
      <c r="E46" vm="77">
        <f>CUBEVALUE("PowerPivot Data",$B$41,$B46,E$42)</f>
        <v>905.95979999999997</v>
      </c>
      <c r="F46" vm="78">
        <f>CUBEVALUE("PowerPivot Data",$B$41,$B46,F$42)</f>
        <v>-9376.2551999999996</v>
      </c>
      <c r="G46" vm="79">
        <f>CUBEVALUE("PowerPivot Data",$B$41,$B46,G$42)</f>
        <v>18811.244699999999</v>
      </c>
    </row>
    <row r="47" spans="2:7" x14ac:dyDescent="0.3">
      <c r="B47" s="3" t="str" vm="15">
        <f>CUBEMEMBER("PowerPivot Data","[East].[MonthYear].&amp;[2013-05-01T00:00:00]")</f>
        <v>01/05/2013</v>
      </c>
      <c r="C47" vm="64">
        <f>CUBEVALUE("PowerPivot Data",$B$41,$B47,C$42)</f>
        <v>65301.023099999999</v>
      </c>
      <c r="D47" vm="36">
        <f>CUBEVALUE("PowerPivot Data",$B$41,$B47,D$42)</f>
        <v>-23006.448899999999</v>
      </c>
      <c r="E47" vm="31">
        <f>CUBEVALUE("PowerPivot Data",$B$41,$B47,E$42)</f>
        <v>1348.0169000000001</v>
      </c>
      <c r="F47" vm="62">
        <f>CUBEVALUE("PowerPivot Data",$B$41,$B47,F$42)</f>
        <v>-10883.0715</v>
      </c>
      <c r="G47" vm="63">
        <f>CUBEVALUE("PowerPivot Data",$B$41,$B47,G$42)</f>
        <v>32759.5196</v>
      </c>
    </row>
    <row r="48" spans="2:7" x14ac:dyDescent="0.3">
      <c r="B48" s="3" t="str" vm="12">
        <f>CUBEMEMBER("PowerPivot Data","[East].[MonthYear].&amp;[2013-06-01T00:00:00]")</f>
        <v>01/06/2013</v>
      </c>
      <c r="C48" vm="50">
        <f>CUBEVALUE("PowerPivot Data",$B$41,$B48,C$42)</f>
        <v>56311.313600000001</v>
      </c>
      <c r="D48" vm="51">
        <f>CUBEVALUE("PowerPivot Data",$B$41,$B48,D$42)</f>
        <v>-4653.0243</v>
      </c>
      <c r="E48" vm="52">
        <f>CUBEVALUE("PowerPivot Data",$B$41,$B48,E$42)</f>
        <v>1117.2025000000001</v>
      </c>
      <c r="F48" vm="53">
        <f>CUBEVALUE("PowerPivot Data",$B$41,$B48,F$42)</f>
        <v>-7854.4516000000003</v>
      </c>
      <c r="G48" vm="37">
        <f>CUBEVALUE("PowerPivot Data",$B$41,$B48,G$42)</f>
        <v>44921.040200000003</v>
      </c>
    </row>
    <row r="49" spans="2:8" x14ac:dyDescent="0.3">
      <c r="B49" s="3" t="str" vm="10">
        <f>CUBEMEMBER("PowerPivot Data","[East].[MonthYear].&amp;[2013-07-01T00:00:00]")</f>
        <v>01/07/2013</v>
      </c>
      <c r="C49" vm="80">
        <f>CUBEVALUE("PowerPivot Data",$B$41,$B49,C$42)</f>
        <v>37181.0245</v>
      </c>
      <c r="D49" vm="65">
        <f>CUBEVALUE("PowerPivot Data",$B$41,$B49,D$42)</f>
        <v>-6779.6305000000002</v>
      </c>
      <c r="E49" vm="54">
        <f>CUBEVALUE("PowerPivot Data",$B$41,$B49,E$42)</f>
        <v>1006.3997000000001</v>
      </c>
      <c r="F49" vm="48">
        <f>CUBEVALUE("PowerPivot Data",$B$41,$B49,F$42)</f>
        <v>-8997.6193000000003</v>
      </c>
      <c r="G49" vm="49">
        <f>CUBEVALUE("PowerPivot Data",$B$41,$B49,G$42)</f>
        <v>22410.1744</v>
      </c>
    </row>
    <row r="50" spans="2:8" x14ac:dyDescent="0.3">
      <c r="B50" s="3" t="str" vm="8">
        <f>CUBEMEMBER("PowerPivot Data","[East].[MonthYear].&amp;[2013-08-01T00:00:00]")</f>
        <v>01/08/2013</v>
      </c>
      <c r="C50" vm="46">
        <f>CUBEVALUE("PowerPivot Data",$B$41,$B50,C$42)</f>
        <v>68362.306800000006</v>
      </c>
      <c r="D50" vm="47">
        <f>CUBEVALUE("PowerPivot Data",$B$41,$B50,D$42)</f>
        <v>-12561.3158</v>
      </c>
      <c r="E50" vm="38">
        <f>CUBEVALUE("PowerPivot Data",$B$41,$B50,E$42)</f>
        <v>1389.8178</v>
      </c>
      <c r="F50" vm="30">
        <f>CUBEVALUE("PowerPivot Data",$B$41,$B50,F$42)</f>
        <v>-8980.5239999999994</v>
      </c>
      <c r="G50" vm="25">
        <f>CUBEVALUE("PowerPivot Data",$B$41,$B50,G$42)</f>
        <v>48210.284800000001</v>
      </c>
    </row>
    <row r="51" spans="2:8" x14ac:dyDescent="0.3">
      <c r="B51" s="3" t="str" vm="6">
        <f>CUBEMEMBER("PowerPivot Data","[East].[MonthYear].&amp;[2013-09-01T00:00:00]")</f>
        <v>01/09/2013</v>
      </c>
      <c r="C51" vm="82">
        <f>CUBEVALUE("PowerPivot Data",$B$41,$B51,C$42)</f>
        <v>88625.375700000004</v>
      </c>
      <c r="D51" vm="67">
        <f>CUBEVALUE("PowerPivot Data",$B$41,$B51,D$42)</f>
        <v>-14618.972299999999</v>
      </c>
      <c r="E51" vm="56">
        <f>CUBEVALUE("PowerPivot Data",$B$41,$B51,E$42)</f>
        <v>1607.9010000000001</v>
      </c>
      <c r="F51" vm="42">
        <f>CUBEVALUE("PowerPivot Data",$B$41,$B51,F$42)</f>
        <v>-9741.1010999999999</v>
      </c>
      <c r="G51" vm="43">
        <f>CUBEVALUE("PowerPivot Data",$B$41,$B51,G$42)</f>
        <v>65873.203299999994</v>
      </c>
    </row>
    <row r="52" spans="2:8" x14ac:dyDescent="0.3">
      <c r="B52" s="3" t="str" vm="4">
        <f>CUBEMEMBER("PowerPivot Data","[East].[MonthYear].&amp;[2013-10-01T00:00:00]")</f>
        <v>01/10/2013</v>
      </c>
      <c r="C52" vm="39">
        <f>CUBEVALUE("PowerPivot Data",$B$41,$B52,C$42)</f>
        <v>37230.766000000003</v>
      </c>
      <c r="D52" vm="29">
        <f>CUBEVALUE("PowerPivot Data",$B$41,$B52,D$42)</f>
        <v>-12661.4776</v>
      </c>
      <c r="E52" vm="24">
        <f>CUBEVALUE("PowerPivot Data",$B$41,$B52,E$42)</f>
        <v>974.0575</v>
      </c>
      <c r="F52" vm="22">
        <f>CUBEVALUE("PowerPivot Data",$B$41,$B52,F$42)</f>
        <v>-7151.1660000000002</v>
      </c>
      <c r="G52" vm="20">
        <f>CUBEVALUE("PowerPivot Data",$B$41,$B52,G$42)</f>
        <v>18392.179899999999</v>
      </c>
    </row>
    <row r="53" spans="2:8" x14ac:dyDescent="0.3">
      <c r="B53" s="3" t="str" vm="1">
        <f>CUBEMEMBER("PowerPivot Data","[East].[MonthYear].&amp;[2013-11-01T00:00:00]")</f>
        <v>01/11/2013</v>
      </c>
      <c r="C53" vm="84">
        <f>CUBEVALUE("PowerPivot Data",$B$41,$B53,C$42)</f>
        <v>82985.291700000002</v>
      </c>
      <c r="D53" vm="69">
        <f>CUBEVALUE("PowerPivot Data",$B$41,$B53,D$42)</f>
        <v>-18676.515899999999</v>
      </c>
      <c r="E53" vm="58">
        <f>CUBEVALUE("PowerPivot Data",$B$41,$B53,E$42)</f>
        <v>1454.0477000000001</v>
      </c>
      <c r="F53" vm="40">
        <f>CUBEVALUE("PowerPivot Data",$B$41,$B53,F$42)</f>
        <v>-8283.0642000000007</v>
      </c>
      <c r="G53" vm="28">
        <f>CUBEVALUE("PowerPivot Data",$B$41,$B53,G$42)</f>
        <v>57479.759299999998</v>
      </c>
    </row>
    <row r="54" spans="2:8" x14ac:dyDescent="0.3">
      <c r="B54" s="3" t="str" vm="17">
        <f>CUBEMEMBER("PowerPivot Data","[East].[MonthYear].&amp;[2013-12-01T00:00:00]")</f>
        <v>01/12/2013</v>
      </c>
      <c r="C54" vm="70">
        <f>CUBEVALUE("PowerPivot Data",$B$41,$B54,C$42)</f>
        <v>151658.52410000001</v>
      </c>
      <c r="D54" vm="71">
        <f>CUBEVALUE("PowerPivot Data",$B$41,$B54,D$42)</f>
        <v>-35624.894099999998</v>
      </c>
      <c r="E54" vm="72">
        <f>CUBEVALUE("PowerPivot Data",$B$41,$B54,E$42)</f>
        <v>2191.1743999999999</v>
      </c>
      <c r="F54" vm="73">
        <f>CUBEVALUE("PowerPivot Data",$B$41,$B54,F$42)</f>
        <v>-11757.452799999999</v>
      </c>
      <c r="G54" vm="74">
        <f>CUBEVALUE("PowerPivot Data",$B$41,$B54,G$42)</f>
        <v>106467.35159999999</v>
      </c>
    </row>
    <row r="55" spans="2:8" x14ac:dyDescent="0.3">
      <c r="B55" s="3" t="str" vm="14">
        <f>CUBEMEMBER("PowerPivot Data","[East].[MonthYear].[All]","Grand Total")</f>
        <v>Grand Total</v>
      </c>
      <c r="C55" vm="61">
        <f>CUBEVALUE("PowerPivot Data",$B$41,$B55,C$42)</f>
        <v>763271.98109999998</v>
      </c>
      <c r="D55" vm="41">
        <f>CUBEVALUE("PowerPivot Data",$B$41,$B55,D$42)</f>
        <v>-153842.20389999999</v>
      </c>
      <c r="E55" vm="27">
        <f>CUBEVALUE("PowerPivot Data",$B$41,$B55,E$42)</f>
        <v>14981.5715</v>
      </c>
      <c r="F55" vm="59">
        <f>CUBEVALUE("PowerPivot Data",$B$41,$B55,F$42)</f>
        <v>-108693.41620000001</v>
      </c>
      <c r="G55" vm="60">
        <f>CUBEVALUE("PowerPivot Data",$B$41,$B55,G$42)</f>
        <v>515717.9325</v>
      </c>
    </row>
    <row r="57" spans="2:8" x14ac:dyDescent="0.3">
      <c r="B57" t="s">
        <v>21</v>
      </c>
    </row>
    <row r="59" spans="2:8" x14ac:dyDescent="0.3">
      <c r="B59" s="2" t="s">
        <v>0</v>
      </c>
      <c r="C59" s="2" t="s">
        <v>7</v>
      </c>
    </row>
    <row r="60" spans="2:8" x14ac:dyDescent="0.3">
      <c r="B60" s="2" t="s">
        <v>1</v>
      </c>
      <c r="C60" t="s">
        <v>2</v>
      </c>
      <c r="D60" t="s">
        <v>3</v>
      </c>
      <c r="E60" t="s">
        <v>4</v>
      </c>
      <c r="F60" t="s">
        <v>5</v>
      </c>
      <c r="G60" t="s">
        <v>20</v>
      </c>
      <c r="H60" t="s">
        <v>6</v>
      </c>
    </row>
    <row r="61" spans="2:8" x14ac:dyDescent="0.3">
      <c r="B61" s="5">
        <v>41275</v>
      </c>
      <c r="C61" s="4">
        <v>33253.302299999996</v>
      </c>
      <c r="D61" s="4">
        <v>-4170.9916319999975</v>
      </c>
      <c r="E61" s="4">
        <v>946.86300000000006</v>
      </c>
      <c r="F61" s="4">
        <v>-8687.5957999999991</v>
      </c>
      <c r="G61" s="4">
        <v>21341.577868</v>
      </c>
      <c r="H61" s="4">
        <v>42683.155736000001</v>
      </c>
    </row>
    <row r="62" spans="2:8" x14ac:dyDescent="0.3">
      <c r="B62" s="5">
        <v>41306</v>
      </c>
      <c r="C62" s="4">
        <v>45363.232800000005</v>
      </c>
      <c r="D62" s="4">
        <v>-8378.3355500000016</v>
      </c>
      <c r="E62" s="4">
        <v>919.39279999999985</v>
      </c>
      <c r="F62" s="4">
        <v>-8973.2663999999986</v>
      </c>
      <c r="G62" s="4">
        <v>28931.023650000003</v>
      </c>
      <c r="H62" s="4">
        <v>57862.047300000006</v>
      </c>
    </row>
    <row r="63" spans="2:8" x14ac:dyDescent="0.3">
      <c r="B63" s="5">
        <v>41334</v>
      </c>
      <c r="C63" s="4">
        <v>65586.368000000002</v>
      </c>
      <c r="D63" s="4">
        <v>-8578.6850350000022</v>
      </c>
      <c r="E63" s="4">
        <v>1120.7384</v>
      </c>
      <c r="F63" s="4">
        <v>-8007.8482999999997</v>
      </c>
      <c r="G63" s="4">
        <v>50120.573065000004</v>
      </c>
      <c r="H63" s="4">
        <v>100241.14613000001</v>
      </c>
    </row>
    <row r="64" spans="2:8" x14ac:dyDescent="0.3">
      <c r="B64" s="5">
        <v>41365</v>
      </c>
      <c r="C64" s="4">
        <v>31413.452500000003</v>
      </c>
      <c r="D64" s="4">
        <v>-4131.9124399999982</v>
      </c>
      <c r="E64" s="4">
        <v>905.95979999999997</v>
      </c>
      <c r="F64" s="4">
        <v>-9376.2551999999996</v>
      </c>
      <c r="G64" s="4">
        <v>18811.244660000008</v>
      </c>
      <c r="H64" s="4">
        <v>37622.489320000015</v>
      </c>
    </row>
    <row r="65" spans="2:8" x14ac:dyDescent="0.3">
      <c r="B65" s="5">
        <v>41395</v>
      </c>
      <c r="C65" s="4">
        <v>65301.023099999999</v>
      </c>
      <c r="D65" s="4">
        <v>-23006.448924999997</v>
      </c>
      <c r="E65" s="4">
        <v>1348.0169000000001</v>
      </c>
      <c r="F65" s="4">
        <v>-10883.0715</v>
      </c>
      <c r="G65" s="4">
        <v>32759.519575000006</v>
      </c>
      <c r="H65" s="4">
        <v>65519.039150000011</v>
      </c>
    </row>
    <row r="66" spans="2:8" x14ac:dyDescent="0.3">
      <c r="B66" s="5">
        <v>41426</v>
      </c>
      <c r="C66" s="4">
        <v>56311.313600000001</v>
      </c>
      <c r="D66" s="4">
        <v>-4653.024260000001</v>
      </c>
      <c r="E66" s="4">
        <v>1117.2024999999999</v>
      </c>
      <c r="F66" s="4">
        <v>-7854.4515999999985</v>
      </c>
      <c r="G66" s="4">
        <v>44921.040240000002</v>
      </c>
      <c r="H66" s="4">
        <v>89842.080480000004</v>
      </c>
    </row>
    <row r="67" spans="2:8" x14ac:dyDescent="0.3">
      <c r="B67" s="5">
        <v>41456</v>
      </c>
      <c r="C67" s="4">
        <v>37181.0245</v>
      </c>
      <c r="D67" s="4">
        <v>-6779.6304960000016</v>
      </c>
      <c r="E67" s="4">
        <v>1006.3997000000001</v>
      </c>
      <c r="F67" s="4">
        <v>-8997.6193000000003</v>
      </c>
      <c r="G67" s="4">
        <v>22410.174403999998</v>
      </c>
      <c r="H67" s="4">
        <v>44820.348807999995</v>
      </c>
    </row>
    <row r="68" spans="2:8" x14ac:dyDescent="0.3">
      <c r="B68" s="5">
        <v>41487</v>
      </c>
      <c r="C68" s="4">
        <v>68362.306800000006</v>
      </c>
      <c r="D68" s="4">
        <v>-12561.315771999996</v>
      </c>
      <c r="E68" s="4">
        <v>1389.8177999999998</v>
      </c>
      <c r="F68" s="4">
        <v>-8980.5240000000013</v>
      </c>
      <c r="G68" s="4">
        <v>48210.284828000003</v>
      </c>
      <c r="H68" s="4">
        <v>96420.569656000007</v>
      </c>
    </row>
    <row r="69" spans="2:8" x14ac:dyDescent="0.3">
      <c r="B69" s="5">
        <v>41518</v>
      </c>
      <c r="C69" s="4">
        <v>88625.37569999999</v>
      </c>
      <c r="D69" s="4">
        <v>-14618.972299999999</v>
      </c>
      <c r="E69" s="4">
        <v>1607.9009999999998</v>
      </c>
      <c r="F69" s="4">
        <v>-9741.1010999999999</v>
      </c>
      <c r="G69" s="4">
        <v>65873.203299999994</v>
      </c>
      <c r="H69" s="4">
        <v>131746.40659999999</v>
      </c>
    </row>
    <row r="70" spans="2:8" x14ac:dyDescent="0.3">
      <c r="B70" s="5">
        <v>41548</v>
      </c>
      <c r="C70" s="4">
        <v>37230.766000000011</v>
      </c>
      <c r="D70" s="4">
        <v>-12661.477619999998</v>
      </c>
      <c r="E70" s="4">
        <v>974.05749999999989</v>
      </c>
      <c r="F70" s="4">
        <v>-7151.1659999999993</v>
      </c>
      <c r="G70" s="4">
        <v>18392.179880000011</v>
      </c>
      <c r="H70" s="4">
        <v>36784.359760000021</v>
      </c>
    </row>
    <row r="71" spans="2:8" x14ac:dyDescent="0.3">
      <c r="B71" s="5">
        <v>41579</v>
      </c>
      <c r="C71" s="4">
        <v>82985.291700000002</v>
      </c>
      <c r="D71" s="4">
        <v>-18676.515900000002</v>
      </c>
      <c r="E71" s="4">
        <v>1454.0477000000001</v>
      </c>
      <c r="F71" s="4">
        <v>-8283.0642000000007</v>
      </c>
      <c r="G71" s="4">
        <v>57479.759299999998</v>
      </c>
      <c r="H71" s="4">
        <v>114959.5186</v>
      </c>
    </row>
    <row r="72" spans="2:8" x14ac:dyDescent="0.3">
      <c r="B72" s="5">
        <v>41609</v>
      </c>
      <c r="C72" s="4">
        <v>151658.52409999998</v>
      </c>
      <c r="D72" s="4">
        <v>-35624.894080000005</v>
      </c>
      <c r="E72" s="4">
        <v>2191.1743999999999</v>
      </c>
      <c r="F72" s="4">
        <v>-11757.452799999999</v>
      </c>
      <c r="G72" s="4">
        <v>106467.35161999999</v>
      </c>
      <c r="H72" s="4">
        <v>212934.70323999997</v>
      </c>
    </row>
    <row r="73" spans="2:8" x14ac:dyDescent="0.3">
      <c r="B73" s="3" t="s">
        <v>6</v>
      </c>
      <c r="C73" s="4">
        <v>763271.98109999998</v>
      </c>
      <c r="D73" s="4">
        <v>-153842.20400999999</v>
      </c>
      <c r="E73" s="4">
        <v>14981.571499999998</v>
      </c>
      <c r="F73" s="4">
        <v>-108693.41619999998</v>
      </c>
      <c r="G73" s="4">
        <v>515717.93238999997</v>
      </c>
      <c r="H73" s="4">
        <v>1031435.8647799999</v>
      </c>
    </row>
  </sheetData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O r d e r " > < C u s t o m C o n t e n t > E a s t _ 1 1 b 8 8 7 d 5 - c 6 6 e - 4 9 9 d - b 1 8 0 - 7 5 5 d 0 8 4 9 a a 1 e < / C u s t o m C o n t e n t > < / G e m i n i > 
</file>

<file path=customXml/item10.xml>��< ? x m l   v e r s i o n = " 1 . 0 "   e n c o d i n g = " U T F - 1 6 " ? > < G e m i n i   x m l n s = " h t t p : / / g e m i n i / p i v o t c u s t o m i z a t i o n / P r e v i o u s D i a g r a m " > < C u s t o m C o n t e n t > < ! [ C D A T A [ < S a n d b o x E d i t o r D i a g r a m K e y   i : n i l = " t r u e "   x m l n s = " h t t p : / / s c h e m a s . d a t a c o n t r a c t . o r g / 2 0 0 4 / 0 7 / M i c r o s o f t . A n a l y s i s S e r v i c e s . C o m m o n "   x m l n s : i = " h t t p : / / w w w . w 3 . o r g / 2 0 0 1 / X M L S c h e m a - i n s t a n c e " /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 E a s t _ 1 1 b 8 8 7 d 5 - c 6 6 e - 4 9 9 d - b 1 8 0 - 7 5 5 d 0 8 4 9 a a 1 e 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 1 0 0 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b 1 a f 7 4 6 1 - 0 9 6 b - 4 6 9 2 - 8 d 1 1 - c 9 e c f 2 8 5 5 3 0 6 " > < C u s t o m C o n t e n t > < ! [ C D A T A [ < ? x m l   v e r s i o n = " 1 . 0 "   e n c o d i n g = " u t f - 1 6 " ? > < S e t t i n g s > < C a l c u l a t e d F i e l d s > < i t e m > < M e a s u r e N a m e > S u m   o f   A m o u n t < / M e a s u r e N a m e > < D i s p l a y N a m e > S u m   o f   A m o u n t < / D i s p l a y N a m e > < V i s i b l e > T r u e < / V i s i b l e > < / i t e m > < / C a l c u l a t e d F i e l d s > < H S l i c e r s S h a p e > 0 ; 0 ; 0 ; 0 < / H S l i c e r s S h a p e > < V S l i c e r s S h a p e > 0 ; 0 ; 0 ; 0 < / V S l i c e r s S h a p e > < S l i c e r S h e e t N a m e > S h e e t 4 < / S l i c e r S h e e t N a m e > < S A H o s t H a s h > 5 9 5 7 9 1 5 6 2 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0 a 4 2 6 b d 9 - 5 9 7 7 - 4 f 1 b - 8 7 e 0 - 6 0 5 c b b a 9 a 0 c 5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 S h e e t 4 < / S l i c e r S h e e t N a m e > < S A H o s t H a s h > 4 6 8 3 6 8 0 3 6 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w o r k b o o k c u s t o m i z a t i o n / I s S a n d b o x E m b e d d e d " > < C u s t o m C o n t e n t > < ! [ C D A T A [ y e s ] ] > < / C u s t o m C o n t e n t > < / G e m i n i > 
</file>

<file path=customXml/item17.xml>��< ? x m l   v e r s i o n = " 1 . 0 "   e n c o d i n g = " U T F - 1 6 " ? > < G e m i n i   x m l n s = " h t t p : / / g e m i n i / w o r k b o o k c u s t o m i z a t i o n / P o w e r P i v o t V e r s i o n " > < C u s t o m C o n t e n t > < ! [ C D A T A [ 1 1 . 0 . 5 0 5 8 . 0 ] ] > < / C u s t o m C o n t e n t > < / G e m i n i > 
</file>

<file path=customXml/item18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d = " h t t p : / / w w w . w 3 . o r g / 2 0 0 1 / X M L S c h e m a "   x m l n s : x s i = " h t t p : / / w w w . w 3 . o r g / 2 0 0 1 / X M L S c h e m a - i n s t a n c e " > < L i n k e d T a b l e L i s t   / > < / L i n k e d T a b l e s > ] ] > < / C u s t o m C o n t e n t > < / G e m i n i > 
</file>

<file path=customXml/item19.xml>��< ? x m l   v e r s i o n = " 1 . 0 "   e n c o d i n g = " U T F - 1 6 " ? > < G e m i n i   x m l n s = " h t t p : / / g e m i n i / w o r k b o o k c u s t o m i z a t i o n / R e l a t i o n s h i p D e t e c t i o n N e e d e d D i c t i o n a r y " > < C u s t o m C o n t e n t > < ! [ C D A T A [ < D i c t i o n a r y > < i t e m > < k e y > < s t r i n g > b 1 a f 7 4 6 1 - 0 9 6 b - 4 6 9 2 - 8 d 1 1 - c 9 e c f 2 8 5 5 3 0 6 < / s t r i n g > < / k e y > < v a l u e > < b o o l e a n > t r u e < / b o o l e a n > < / v a l u e > < / i t e m > < / D i c t i o n a r y > ] ] > < / C u s t o m C o n t e n t > < / G e m i n i > 
</file>

<file path=customXml/item2.xml>��< ? x m l   v e r s i o n = " 1 . 0 "   e n c o d i n g = " u t f - 1 6 " ? > < D a t a M a s h u p   i d = " 4 c c f a 5 f 9 - 1 4 a 0 - 4 4 b 7 - 8 4 3 0 - 9 2 0 a 9 f d a e a 6 5 "   s q m i d = " 7 3 6 9 5 c c 7 - 2 8 c 6 - 4 a a 6 - 8 c 7 a - e 7 4 0 2 6 5 5 0 f a 9 "   x m l n s = " h t t p : / / s c h e m a s . m i c r o s o f t . c o m / D a t a M a s h u p " > A A A A A I c E A A B Q S w M E F A A C A A g A C K O J T A B Y 7 m K s A A A A + w A A A B I A H A B D b 2 5 m a W c v U G F j a 2 F n Z S 5 4 b W w g o h g A K K A U A A A A A A A A A A A A A A A A A A A A A A A A A A A A h Y 9 B D o I w F E S v Q r r n t w V r l H x K o g s 3 k p i Y G L e k V G i E Y q A I d 3 P h k b y C J o p x 5 2 7 m 5 S 1 m H r c 7 J m N d e V f d d q a x M e H A i K e t a n J j i 5 j 0 7 u Q v S C J x l 6 l z V m j v J d s u G r s 8 J q V z l 4 j S Y R h g C K F p C x o w x u k x 3 e 5 V q e u M f G X z X / a N 7 V x m l S Y S D + 8 x M g A h Q D D O g M 9 Y g H T i m B o 7 Z Q 4 C w m A 5 B 4 b 0 B + O 6 r 1 z f a q m t v 1 k h n S r S z x H 5 B F B L A w Q U A A I A C A A I o 4 l M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K O J T E 4 D s d p 5 A Q A A n A I A A B M A H A B G b 3 J t d W x h c y 9 T Z W N 0 a W 9 u M S 5 t I K I Y A C i g F A A A A A A A A A A A A A A A A A A A A A A A A A A A A H V S X W v C M B R 9 F / w P l / j S Q p A 5 Z A 9 z f Z D q m B s T Z x 1 j W B m x v b N i m k i S o i L 9 7 0 v 8 3 I c L h c A 5 9 5 5 z 7 m 0 0 J m Y u B U T 7 u 9 G q V q o V n T G F K X S Z N h A A R 1 O t g D 2 R L F S C F u m u E + T 1 N 6 k W U y k X 3 v 2 c Y z 2 U w q A w 2 i P h b f y q U e n 4 E Y W O O 6 g X R i 7 j X Q 8 M 5 A o V v B S o N v E Q Z 9 Z R x 8 6 m v u Z 6 T X w K o u C c g l E F + n T v 6 u i P K E N 0 W f Y R t u O e w T w g j i L 0 a S 7 S g O w q y K Q c d 5 h h k 0 N v j Q y U z K W x w z w g S 2 0 o Y k V G b G o D H 5 g D 7 p 1 t K I w P X J v z K G G c K R 2 4 R B P / J B t m T M y s 6 m i z x L P k S D G h P 6 X K Q 8 m L X D h S e x c y 0 O 2 W P N t 9 Z e / I F L H j 2 k J I m c G S w p b s 9 3 K E D a 7 N D m 4 n i S y E g d D W z a T a / F s A / S K f o t P t C X P T r L s Y P w r 6 L M e / 3 b n j j r D Y S Z T l e W L 7 k w 2 6 V z G U q 2 9 b j J D b l + M w 7 9 d W K C B L M h i f B p 3 A H d T c l N 7 1 V a N J o W E / 3 6 9 W 5 u K y R + s L U E s B A i 0 A F A A C A A g A C K O J T A B Y 7 m K s A A A A + w A A A B I A A A A A A A A A A A A A A A A A A A A A A E N v b m Z p Z y 9 Q Y W N r Y W d l L n h t b F B L A Q I t A B Q A A g A I A A i j i U w P y u m r p A A A A O k A A A A T A A A A A A A A A A A A A A A A A P g A A A B b Q 2 9 u d G V u d F 9 U e X B l c 1 0 u e G 1 s U E s B A i 0 A F A A C A A g A C K O J T E 4 D s d p 5 A Q A A n A I A A B M A A A A A A A A A A A A A A A A A 6 Q E A A E Z v c m 1 1 b G F z L 1 N l Y 3 R p b 2 4 x L m 1 Q S w U G A A A A A A M A A w D C A A A A r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g w A A A A A A A B Q D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W F z d D w v S X R l b V B h d G g + P C 9 J d G V t T G 9 j Y X R p b 2 4 + P F N 0 Y W J s Z U V u d H J p Z X M + P E V u d H J 5 I F R 5 c G U 9 I k l z U H J p d m F 0 Z S I g V m F s d W U 9 I m w w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N 0 Y X R 1 c y I g V m F s d W U 9 I n N D b 2 1 w b G V 0 Z S I g L z 4 8 R W 5 0 c n k g V H l w Z T 0 i R m l s b E N v d W 5 0 I i B W Y W x 1 Z T 0 i b D E 1 N i I g L z 4 8 R W 5 0 c n k g V H l w Z T 0 i R m l s b E V y c m 9 y Q 2 9 1 b n Q i I F Z h b H V l P S J s M C I g L z 4 8 R W 5 0 c n k g V H l w Z T 0 i R m l s b E N v b H V t b l R 5 c G V z I i B W Y W x 1 Z T 0 i c 0 N R W U d B d 1 l G I i A v P j x F b n R y e S B U e X B l P S J G a W x s Q 2 9 s d W 1 u T m F t Z X M i I F Z h b H V l P S J z W y Z x d W 9 0 O 0 1 v b n R o W W V h c i Z x d W 9 0 O y w m c X V v d D t S Z W d p b 2 4 m c X V v d D s s J n F 1 b 3 Q 7 Q W N j b 3 V u d C B D Y X R l Z 2 9 y e S Z x d W 9 0 O y w m c X V v d D t B Y 2 N v d W 5 0 I C B O d W 1 i Z X I m c X V v d D s s J n F 1 b 3 Q 7 Q W N j b 3 V u d C B O Y W 1 l J n F 1 b 3 Q 7 L C Z x d W 9 0 O 0 F t b 3 V u d C Z x d W 9 0 O 1 0 i I C 8 + P E V u d H J 5 I F R 5 c G U 9 I k Z p b G x F c n J v c k N v Z G U i I F Z h b H V l P S J z V W 5 r b m 9 3 b i I g L z 4 8 R W 5 0 c n k g V H l w Z T 0 i R m l s b E x h c 3 R V c G R h d G V k I i B W Y W x 1 Z T 0 i Z D I w M T g t M D Q t M D l U M T k 6 M j Q 6 M T Y u N j k 4 O T c 1 M V o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Y X N 0 L 0 N o Y W 5 n Z W Q g V H l w Z S 5 7 T W 9 u d G h Z Z W F y L D B 9 J n F 1 b 3 Q 7 L C Z x d W 9 0 O 1 N l Y 3 R p b 2 4 x L 0 V h c 3 Q v Q 2 h h b m d l Z C B U e X B l L n t S Z W d p b 2 4 s M X 0 m c X V v d D s s J n F 1 b 3 Q 7 U 2 V j d G l v b j E v R W F z d C 9 D a G F u Z 2 V k I F R 5 c G U u e 0 F j Y 2 9 1 b n Q g Q 2 F 0 Z W d v c n k s M n 0 m c X V v d D s s J n F 1 b 3 Q 7 U 2 V j d G l v b j E v R W F z d C 9 D a G F u Z 2 V k I F R 5 c G U u e 0 F j Y 2 9 1 b n Q g I E 5 1 b W J l c i w z f S Z x d W 9 0 O y w m c X V v d D t T Z W N 0 a W 9 u M S 9 F Y X N 0 L 0 N o Y W 5 n Z W Q g V H l w Z S 5 7 Q W N j b 3 V u d C B O Y W 1 l L D R 9 J n F 1 b 3 Q 7 L C Z x d W 9 0 O 1 N l Y 3 R p b 2 4 x L 0 V h c 3 Q v Q 2 h h b m d l Z C B U e X B l L n t B b W 9 1 b n Q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R W F z d C 9 D a G F u Z 2 V k I F R 5 c G U u e 0 1 v b n R o W W V h c i w w f S Z x d W 9 0 O y w m c X V v d D t T Z W N 0 a W 9 u M S 9 F Y X N 0 L 0 N o Y W 5 n Z W Q g V H l w Z S 5 7 U m V n a W 9 u L D F 9 J n F 1 b 3 Q 7 L C Z x d W 9 0 O 1 N l Y 3 R p b 2 4 x L 0 V h c 3 Q v Q 2 h h b m d l Z C B U e X B l L n t B Y 2 N v d W 5 0 I E N h d G V n b 3 J 5 L D J 9 J n F 1 b 3 Q 7 L C Z x d W 9 0 O 1 N l Y 3 R p b 2 4 x L 0 V h c 3 Q v Q 2 h h b m d l Z C B U e X B l L n t B Y 2 N v d W 5 0 I C B O d W 1 i Z X I s M 3 0 m c X V v d D s s J n F 1 b 3 Q 7 U 2 V j d G l v b j E v R W F z d C 9 D a G F u Z 2 V k I F R 5 c G U u e 0 F j Y 2 9 1 b n Q g T m F t Z S w 0 f S Z x d W 9 0 O y w m c X V v d D t T Z W N 0 a W 9 u M S 9 F Y X N 0 L 0 N o Y W 5 n Z W Q g V H l w Z S 5 7 Q W 1 v d W 5 0 L D V 9 J n F 1 b 3 Q 7 X S w m c X V v d D t S Z W x h d G l v b n N o a X B J b m Z v J n F 1 b 3 Q 7 O l t d f S I g L z 4 8 R W 5 0 c n k g V H l w Z T 0 i U X V l c n l J R C I g V m F s d W U 9 I n N k N G Q y N T c 3 M i 0 x Z D Q 2 L T Q 5 N z E t O D d k M i 1 m M D k 1 Z T k x M T B k Z D U i I C 8 + P C 9 T d G F i b G V F b n R y a W V z P j w v S X R l b T 4 8 S X R l b T 4 8 S X R l b U x v Y 2 F 0 a W 9 u P j x J d G V t V H l w Z T 5 G b 3 J t d W x h P C 9 J d G V t V H l w Z T 4 8 S X R l b V B h d G g + U 2 V j d G l v b j E v R W F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Y X N 0 L 0 V h c 3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Y X N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h c 3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Y X N 0 L 0 Z p b H R l c m V k J T I w U m 9 3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k q t h r x y Z r Q q X X l S j T X h R 7 A A A A A A I A A A A A A B B m A A A A A Q A A I A A A A A X A j 2 x L S 5 + Z u l 8 1 m o o i C K W 9 L U b N e 4 g z g 5 T o E y a r W 8 c O A A A A A A 6 A A A A A A g A A I A A A A E H S u G G U a q / a E k r 7 W X 0 9 H c G 6 S o N A H G h Q 7 6 4 J e 3 w j 8 u H 1 U A A A A I l U J i T a 8 E 3 b R 6 C E h k E p N M v u L V 0 2 q o / R U 9 I K R Z a L 3 S N U g D K w 2 v T Q L W O L W c 8 P / 9 z J 0 F 3 d K x 2 B Z M y B N i H P q s 9 O k S 0 N x / e 9 m 9 C 8 0 + J 6 U u e I 8 6 l f Q A A A A M Z E E r z P z 1 5 X W l y 9 L / 2 w s x L w F U v g 9 r h c 9 s B 1 x o z M w f v 9 k z d 4 D y n 1 k N Z x K y u 9 6 d F A t F r 5 a e O d I 9 R V Z R t B g n A A 1 + A = < / D a t a M a s h u p > 
</file>

<file path=customXml/item20.xml>��< ? x m l   v e r s i o n = " 1 . 0 "   e n c o d i n g = " U T F - 1 6 " ? > < G e m i n i   x m l n s = " h t t p : / / g e m i n i / w o r k b o o k c u s t o m i z a t i o n / F i e l d L i s t R e f r e s h N e e d e d D i c t i o n a r y " > < C u s t o m C o n t e n t > < ! [ C D A T A [ < D i c t i o n a r y   / > ] ] > < / C u s t o m C o n t e n t > < / G e m i n i > 
</file>

<file path=customXml/item21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22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  x m l n s : d d l 3 0 0 = " h t t p : / / s c h e m a s . m i c r o s o f t . c o m / a n a l y s i s s e r v i c e s / 2 0 1 1 / e n g i n e / 3 0 0 "   x m l n s : d d l 3 0 0 _ 3 0 0 = " h t t p : / / s c h e m a s . m i c r o s o f t . c o m / a n a l y s i s s e r v i c e s / 2 0 1 1 / e n g i n e / 3 0 0 / 3 0 0 "   x m l n s : d d l 4 0 0 = " h t t p : / / s c h e m a s . m i c r o s o f t . c o m / a n a l y s i s s e r v i c e s / 2 0 1 2 / e n g i n e / 4 0 0 "   x m l n s : d d l 4 0 0 _ 4 0 0 = " h t t p : / / s c h e m a s . m i c r o s o f t . c o m / a n a l y s i s s e r v i c e s / 2 0 1 2 / e n g i n e / 4 0 0 / 4 0 0 " > < I D > f 7 4 d d 1 f e - 2 f 5 b - 4 2 3 e - 8 b a 7 - 0 d 1 7 d c 6 c b 7 0 4 < / I D > < N a m e > M i c r o s o f t _ S Q L S e r v e r _ A n a l y s i s S e r v i c e s < / N a m e > < A n n o t a t i o n s > < A n n o t a t i o n > < N a m e > S a n d b o x V e r s i o n < / N a m e > < V a l u e > S Q L 1 1 _ D e n a l i < / V a l u e > < / A n n o t a t i o n > < / A n n o t a t i o n s > < d d l 2 0 0 : C o m p a t i b i l i t y L e v e l > 1 1 0 0 < / d d l 2 0 0 : C o m p a t i b i l i t y L e v e l > < d d l 2 0 0 _ 2 0 0 : S t o r a g e E n g i n e U s e d > I n M e m o r y < / d d l 2 0 0 _ 2 0 0 : S t o r a g e E n g i n e U s e d > < L a n g u a g e > 2 0 5 7 < / L a n g u a g e > < D i m e n s i o n s > < D i m e n s i o n > < I D > E a s t _ 1 1 b 8 8 7 d 5 - c 6 6 e - 4 9 9 d - b 1 8 0 - 7 5 5 d 0 8 4 9 a a 1 e < / I D > < N a m e > E a s t < / N a m e > < A n n o t a t i o n s > < A n n o t a t i o n > < N a m e > T a b l e W i d g e t S e r i a l i z a t i o n < / N a m e > < V a l u e > & l t ; ? x m l   v e r s i o n = " 1 . 0 "   e n c o d i n g = " U T F - 1 6 " ? & g t ; & l t ; G e m i n i   x m l n s = " T a b l e W i d g e t S e r i a l i z a t i o n " & g t ; & l t ; A n n o t a t i o n C o n t e n t & g t ; & l t ; ! [ C D A T A [ & l t ; ? x m l   v e r s i o n = " 1 . 0 " ? & g t ;  
 & l t ; T a b l e W i d g e t G r i d S e r i a l i z a t i o n   x m l n s : x s d = " h t t p : / / w w w . w 3 . o r g / 2 0 0 1 / X M L S c h e m a "   x m l n s : x s i = " h t t p : / / w w w . w 3 . o r g / 2 0 0 1 / X M L S c h e m a - i n s t a n c e " & g t ;  
     & l t ; C o l u m n S u g g e s t e d T y p e   / & g t ;  
     & l t ; C o l u m n F o r m a t   / & g t ;  
     & l t ; C o l u m n A c c u r a c y   / & g t ;  
     & l t ; C o l u m n C u r r e n c y S y m b o l   / & g t ;  
     & l t ; C o l u m n P o s i t i v e P a t t e r n   / & g t ;  
     & l t ; C o l u m n N e g a t i v e P a t t e r n   / & g t ;  
     & l t ; C o l u m n W i d t h s & g t ;  
         & l t ; i t e m & g t ;  
             & l t ; k e y & g t ;  
                 & l t ; s t r i n g & g t ; M o n t h Y e a r & l t ; / s t r i n g & g t ;  
             & l t ; / k e y & g t ;  
             & l t ; v a l u e & g t ;  
                 & l t ; i n t & g t ; 1 5 6 & l t ; / i n t & g t ;  
             & l t ; / v a l u e & g t ;  
         & l t ; / i t e m & g t ;  
         & l t ; i t e m & g t ;  
             & l t ; k e y & g t ;  
                 & l t ; s t r i n g & g t ; R e g i o n & l t ; / s t r i n g & g t ;  
             & l t ; / k e y & g t ;  
             & l t ; v a l u e & g t ;  
                 & l t ; i n t & g t ; 1 2 3 & l t ; / i n t & g t ;  
             & l t ; / v a l u e & g t ;  
         & l t ; / i t e m & g t ;  
         & l t ; i t e m & g t ;  
             & l t ; k e y & g t ;  
                 & l t ; s t r i n g & g t ; A c c o u n t   C a t e g o r y & l t ; / s t r i n g & g t ;  
             & l t ; / k e y & g t ;  
             & l t ; v a l u e & g t ;  
                 & l t ; i n t & g t ; 2 0 7 & l t ; / i n t & g t ;  
             & l t ; / v a l u e & g t ;  
         & l t ; / i t e m & g t ;  
         & l t ; i t e m & g t ;  
             & l t ; k e y & g t ;  
                 & l t ; s t r i n g & g t ; A c c o u n t     N u m b e r & l t ; / s t r i n g & g t ;  
             & l t ; / k e y & g t ;  
             & l t ; v a l u e & g t ;  
                 & l t ; i n t & g t ; 2 0 5 & l t ; / i n t & g t ;  
             & l t ; / v a l u e & g t ;  
         & l t ; / i t e m & g t ;  
         & l t ; i t e m & g t ;  
             & l t ; k e y & g t ;  
                 & l t ; s t r i n g & g t ; A c c o u n t   N a m e & l t ; / s t r i n g & g t ;  
             & l t ; / k e y & g t ;  
             & l t ; v a l u e & g t ;  
                 & l t ; i n t & g t ; 1 8 3 & l t ; / i n t & g t ;  
             & l t ; / v a l u e & g t ;  
         & l t ; / i t e m & g t ;  
         & l t ; i t e m & g t ;  
             & l t ; k e y & g t ;  
                 & l t ; s t r i n g & g t ; A m o u n t & l t ; / s t r i n g & g t ;  
             & l t ; / k e y & g t ;  
             & l t ; v a l u e & g t ;  
                 & l t ; i n t & g t ; 1 3 3 & l t ; / i n t & g t ;  
             & l t ; / v a l u e & g t ;  
         & l t ; / i t e m & g t ;  
     & l t ; / C o l u m n W i d t h s & g t ;  
     & l t ; C o l u m n D i s p l a y I n d e x & g t ;  
         & l t ; i t e m & g t ;  
             & l t ; k e y & g t ;  
                 & l t ; s t r i n g & g t ; M o n t h Y e a r & l t ; / s t r i n g & g t ;  
             & l t ; / k e y & g t ;  
             & l t ; v a l u e & g t ;  
                 & l t ; i n t & g t ; 0 & l t ; / i n t & g t ;  
             & l t ; / v a l u e & g t ;  
         & l t ; / i t e m & g t ;  
         & l t ; i t e m & g t ;  
             & l t ; k e y & g t ;  
                 & l t ; s t r i n g & g t ; R e g i o n & l t ; / s t r i n g & g t ;  
             & l t ; / k e y & g t ;  
             & l t ; v a l u e & g t ;  
                 & l t ; i n t & g t ; 1 & l t ; / i n t & g t ;  
             & l t ; / v a l u e & g t ;  
         & l t ; / i t e m & g t ;  
         & l t ; i t e m & g t ;  
             & l t ; k e y & g t ;  
                 & l t ; s t r i n g & g t ; A c c o u n t   C a t e g o r y & l t ; / s t r i n g & g t ;  
             & l t ; / k e y & g t ;  
             & l t ; v a l u e & g t ;  
                 & l t ; i n t & g t ; 2 & l t ; / i n t & g t ;  
             & l t ; / v a l u e & g t ;  
         & l t ; / i t e m & g t ;  
         & l t ; i t e m & g t ;  
             & l t ; k e y & g t ;  
                 & l t ; s t r i n g & g t ; A c c o u n t     N u m b e r & l t ; / s t r i n g & g t ;  
             & l t ; / k e y & g t ;  
             & l t ; v a l u e & g t ;  
                 & l t ; i n t & g t ; 3 & l t ; / i n t & g t ;  
             & l t ; / v a l u e & g t ;  
         & l t ; / i t e m & g t ;  
         & l t ; i t e m & g t ;  
             & l t ; k e y & g t ;  
                 & l t ; s t r i n g & g t ; A c c o u n t   N a m e & l t ; / s t r i n g & g t ;  
             & l t ; / k e y & g t ;  
             & l t ; v a l u e & g t ;  
                 & l t ; i n t & g t ; 4 & l t ; / i n t & g t ;  
             & l t ; / v a l u e & g t ;  
         & l t ; / i t e m & g t ;  
         & l t ; i t e m & g t ;  
             & l t ; k e y & g t ;  
                 & l t ; s t r i n g & g t ; A m o u n t & l t ; / s t r i n g & g t ;  
             & l t ; / k e y & g t ;  
             & l t ; v a l u e & g t ;  
                 & l t ; i n t & g t ; 5 & l t ; / i n t & g t ;  
             & l t ; / v a l u e & g t ;  
         & l t ; / i t e m & g t ;  
     & l t ; / C o l u m n D i s p l a y I n d e x & g t ;  
     & l t ; C o l u m n F r o z e n   / & g t ;  
     & l t ; C o l u m n C h e c k e d   / & g t ;  
     & l t ; C o l u m n F i l t e r & g t ;  
         & l t ; i t e m & g t ;  
             & l t ; k e y & g t ;  
                 & l t ; s t r i n g & g t ; M o n t h Y e a r & l t ; / s t r i n g & g t ;  
             & l t ; / k e y & g t ;  
             & l t ; v a l u e & g t ;  
                 & l t ; F i l t e r E x p r e s s i o n   x s i : t y p e = " C o n d i t i o n a l E x p r e s s i o n " & g t ;  
                     & l t ; O p e r a t o r & g t ; B e f o r e O r E q u a l & l t ; / O p e r a t o r & g t ;  
                     & l t ; V a l u e   x s i : t y p e = " x s d : d a t e T i m e " & g t ; 2 0 1 3 - 1 2 - 3 1 T 0 0 : 0 0 : 0 0 & l t ; / V a l u e & g t ;  
                 & l t ; / F i l t e r E x p r e s s i o n & g t ;  
             & l t ; / v a l u e & g t ;  
         & l t ; / i t e m & g t ;  
     & l t ; / C o l u m n F i l t e r & g t ;  
     & l t ; S e l e c t i o n F i l t e r & g t ;  
         & l t ; i t e m & g t ;  
             & l t ; k e y & g t ;  
                 & l t ; s t r i n g & g t ; M o n t h Y e a r & l t ; / s t r i n g & g t ;  
             & l t ; / k e y & g t ;  
             & l t ; v a l u e & g t ;  
                 & l t ; S e l e c t i o n F i l t e r   x s i : n i l = " t r u e "   / & g t ;  
             & l t ; / v a l u e & g t ;  
         & l t ; / i t e m & g t ;  
     & l t ; / S e l e c t i o n F i l t e r & g t ;  
     & l t ; F i l t e r P a r a m e t e r s & g t ;  
         & l t ; i t e m & g t ;  
             & l t ; k e y & g t ;  
                 & l t ; s t r i n g & g t ; M o n t h Y e a r & l t ; / s t r i n g & g t ;  
             & l t ; / k e y & g t ;  
             & l t ; v a l u e & g t ;  
                 & l t ; C o m m a n d P a r a m e t e r s   / & g t ;  
             & l t ; / v a l u e & g t ;  
         & l t ; / i t e m & g t ;  
     & l t ; / F i l t e r P a r a m e t e r s & g t ;  
     & l t ; I s S o r t D e s c e n d i n g & g t ; f a l s e & l t ; / I s S o r t D e s c e n d i n g & g t ;  
 & l t ; / T a b l e W i d g e t G r i d S e r i a l i z a t i o n & g t ; ] ] & g t ; & l t ; / A n n o t a t i o n C o n t e n t & g t ; & l t ; / G e m i n i & g t ; < / V a l u e > < / A n n o t a t i o n > < A n n o t a t i o n > < N a m e > Q u e r y E d i t o r S e r i a l i z a t i o n < / N a m e > < / A n n o t a t i o n > < A n n o t a t i o n > < N a m e > I s Q u e r y E d i t o r U s e d < / N a m e > < V a l u e > F a l s e 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 2 0 5 7 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 M o n t h Y e a r < / A t t r i b u t e I D > < O v e r r i d e B e h a v i o r > N o n e < / O v e r r i d e B e h a v i o r > < N a m e > M o n t h Y e a r < / N a m e > < / A t t r i b u t e R e l a t i o n s h i p > < A t t r i b u t e R e l a t i o n s h i p > < A t t r i b u t e I D > R e g i o n < / A t t r i b u t e I D > < O v e r r i d e B e h a v i o r > N o n e < / O v e r r i d e B e h a v i o r > < N a m e > R e g i o n < / N a m e > < / A t t r i b u t e R e l a t i o n s h i p > < A t t r i b u t e R e l a t i o n s h i p > < A t t r i b u t e I D > A c c o u n t   C a t e g o r y < / A t t r i b u t e I D > < O v e r r i d e B e h a v i o r > N o n e < / O v e r r i d e B e h a v i o r > < N a m e > A c c o u n t   C a t e g o r y < / N a m e > < / A t t r i b u t e R e l a t i o n s h i p > < A t t r i b u t e R e l a t i o n s h i p > < A t t r i b u t e I D > A c c o u n t     N u m b e r < / A t t r i b u t e I D > < O v e r r i d e B e h a v i o r > N o n e < / O v e r r i d e B e h a v i o r > < N a m e > A c c o u n t     N u m b e r < / N a m e > < / A t t r i b u t e R e l a t i o n s h i p > < A t t r i b u t e R e l a t i o n s h i p > < A t t r i b u t e I D > A c c o u n t   N a m e < / A t t r i b u t e I D > < O v e r r i d e B e h a v i o r > N o n e < / O v e r r i d e B e h a v i o r > < N a m e > A c c o u n t   N a m e < / N a m e > < / A t t r i b u t e R e l a t i o n s h i p > < A t t r i b u t e R e l a t i o n s h i p > < A t t r i b u t e I D > A m o u n t < / A t t r i b u t e I D > < O v e r r i d e B e h a v i o r > N o n e < / O v e r r i d e B e h a v i o r > < N a m e > A m o u n t 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A n n o t a t i o n s > < A n n o t a t i o n > < N a m e > F o r m a t < / N a m e > < V a l u e > < F o r m a t   F o r m a t = " D a t e T i m e C u s t o m "   x m l n s = " " > < D a t e T i m e s > < D a t e T i m e   L C I D = " 2 0 5 7 "   G r o u p = " S h o r t D a t e "   F o r m a t S t r i n g = " d d / M M / y y y y "   / > < / D a t e T i m e s > < / F o r m a t > < / V a l u e > < / A n n o t a t i o n > < / A n n o t a t i o n s > < I D > M o n t h Y e a r < / I D > < N a m e > M o n t h Y e a r < / N a m e > < K e y C o l u m n s > < K e y C o l u m n > < N u l l P r o c e s s i n g > P r e s e r v e < / N u l l P r o c e s s i n g > < D a t a T y p e > D a t e < / D a t a T y p e > < D a t a S i z e > - 1 < / D a t a S i z e > < I n v a l i d X m l C h a r a c t e r s > R e m o v e < / I n v a l i d X m l C h a r a c t e r s > < S o u r c e   x s i : t y p e = " C o l u m n B i n d i n g " > < T a b l e I D > E a s t _ 1 1 b 8 8 7 d 5 - c 6 6 e - 4 9 9 d - b 1 8 0 - 7 5 5 d 0 8 4 9 a a 1 e < / T a b l e I D > < C o l u m n I D > M o n t h Y e a r 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 E a s t _ 1 1 b 8 8 7 d 5 - c 6 6 e - 4 9 9 d - b 1 8 0 - 7 5 5 d 0 8 4 9 a a 1 e < / T a b l e I D > < C o l u m n I D > M o n t h Y e a r < / C o l u m n I D > < / S o u r c e > < / N a m e C o l u m n > < O r d e r B y > K e y < / O r d e r B y > < d d l 3 0 0 _ 3 0 0 : F o r m a t S t r i n g > d d / M M / y y y y < / d d l 3 0 0 _ 3 0 0 : F o r m a t S t r i n g > < / A t t r i b u t e > < A t t r i b u t e > < A n n o t a t i o n s > < A n n o t a t i o n > < N a m e > F o r m a t < / N a m e > < V a l u e > < F o r m a t   F o r m a t = " T e x t "   x m l n s = " "   / > < / V a l u e > < / A n n o t a t i o n > < / A n n o t a t i o n s > < I D > R e g i o n < / I D > < N a m e > R e g i o n 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 E a s t _ 1 1 b 8 8 7 d 5 - c 6 6 e - 4 9 9 d - b 1 8 0 - 7 5 5 d 0 8 4 9 a a 1 e < / T a b l e I D > < C o l u m n I D > R e g i o n 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 E a s t _ 1 1 b 8 8 7 d 5 - c 6 6 e - 4 9 9 d - b 1 8 0 - 7 5 5 d 0 8 4 9 a a 1 e < / T a b l e I D > < C o l u m n I D > R e g i o n < / C o l u m n I D > < / S o u r c e > < / N a m e C o l u m n > < O r d e r B y > K e y < / O r d e r B y > < / A t t r i b u t e > < A t t r i b u t e > < A n n o t a t i o n s > < A n n o t a t i o n > < N a m e > F o r m a t < / N a m e > < V a l u e > < F o r m a t   F o r m a t = " T e x t "   x m l n s = " "   / > < / V a l u e > < / A n n o t a t i o n > < / A n n o t a t i o n s > < I D > A c c o u n t   C a t e g o r y < / I D > < N a m e > A c c o u n t   C a t e g o r y 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 E a s t _ 1 1 b 8 8 7 d 5 - c 6 6 e - 4 9 9 d - b 1 8 0 - 7 5 5 d 0 8 4 9 a a 1 e < / T a b l e I D > < C o l u m n I D > A c c o u n t _ x 0 0 2 0 _ C a t e g o r y 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 E a s t _ 1 1 b 8 8 7 d 5 - c 6 6 e - 4 9 9 d - b 1 8 0 - 7 5 5 d 0 8 4 9 a a 1 e < / T a b l e I D > < C o l u m n I D > A c c o u n t _ x 0 0 2 0 _ C a t e g o r y < / C o l u m n I D > < / S o u r c e > < / N a m e C o l u m n > < O r d e r B y > K e y < / O r d e r B y > < / A t t r i b u t e > < A t t r i b u t e > < A n n o t a t i o n s > < A n n o t a t i o n > < N a m e > F o r m a t < / N a m e > < V a l u e > < F o r m a t   F o r m a t = " G e n e r a l "   x m l n s = " "   / > < / V a l u e > < / A n n o t a t i o n > < / A n n o t a t i o n s > < I D > A c c o u n t     N u m b e r < / I D > < N a m e > A c c o u n t     N u m b e r < / N a m e > < K e y C o l u m n s > < K e y C o l u m n > < N u l l P r o c e s s i n g > P r e s e r v e < / N u l l P r o c e s s i n g > < D a t a T y p e > D o u b l e < / D a t a T y p e > < D a t a S i z e > - 1 < / D a t a S i z e > < I n v a l i d X m l C h a r a c t e r s > R e m o v e < / I n v a l i d X m l C h a r a c t e r s > < S o u r c e   x s i : t y p e = " C o l u m n B i n d i n g " > < T a b l e I D > E a s t _ 1 1 b 8 8 7 d 5 - c 6 6 e - 4 9 9 d - b 1 8 0 - 7 5 5 d 0 8 4 9 a a 1 e < / T a b l e I D > < C o l u m n I D > A c c o u n t _ x 0 0 2 0 _ _ x 0 0 2 0 _ N u m b e r 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 E a s t _ 1 1 b 8 8 7 d 5 - c 6 6 e - 4 9 9 d - b 1 8 0 - 7 5 5 d 0 8 4 9 a a 1 e < / T a b l e I D > < C o l u m n I D > A c c o u n t _ x 0 0 2 0 _ _ x 0 0 2 0 _ N u m b e r < / C o l u m n I D > < / S o u r c e > < / N a m e C o l u m n > < O r d e r B y > K e y < / O r d e r B y > < / A t t r i b u t e > < A t t r i b u t e > < A n n o t a t i o n s > < A n n o t a t i o n > < N a m e > F o r m a t < / N a m e > < V a l u e > < F o r m a t   F o r m a t = " T e x t "   x m l n s = " "   / > < / V a l u e > < / A n n o t a t i o n > < / A n n o t a t i o n s > < I D > A c c o u n t   N a m e < / I D > < N a m e > A c c o u n t   N a m e 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 E a s t _ 1 1 b 8 8 7 d 5 - c 6 6 e - 4 9 9 d - b 1 8 0 - 7 5 5 d 0 8 4 9 a a 1 e < / T a b l e I D > < C o l u m n I D > A c c o u n t _ x 0 0 2 0 _ N a m e 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 E a s t _ 1 1 b 8 8 7 d 5 - c 6 6 e - 4 9 9 d - b 1 8 0 - 7 5 5 d 0 8 4 9 a a 1 e < / T a b l e I D > < C o l u m n I D > A c c o u n t _ x 0 0 2 0 _ N a m e < / C o l u m n I D > < / S o u r c e > < / N a m e C o l u m n > < O r d e r B y > K e y < / O r d e r B y > < / A t t r i b u t e > < A t t r i b u t e > < A n n o t a t i o n s > < A n n o t a t i o n > < N a m e > F o r m a t < / N a m e > < V a l u e > < F o r m a t   F o r m a t = " C u r r e n c y "   A c c u r a c y = " 2 "   T h o u s a n d S e p a r a t o r = " T r u e "   x m l n s = " " > < C u r r e n c y   L C I D = " 2 0 5 7 "   D i s p l a y N a m e = " �   E n g l i s h   ( U n i t e d   K i n g d o m ) "   S y m b o l = " � "   P o s i t i v e P a t t e r n = " 0 "   N e g a t i v e P a t t e r n = " 1 "   / > < / F o r m a t > < / V a l u e > < / A n n o t a t i o n > < / A n n o t a t i o n s > < I D > A m o u n t < / I D > < N a m e > A m o u n t < / N a m e > < K e y C o l u m n s > < K e y C o l u m n > < N u l l P r o c e s s i n g > P r e s e r v e < / N u l l P r o c e s s i n g > < D a t a T y p e > C u r r e n c y < / D a t a T y p e > < D a t a S i z e > - 1 < / D a t a S i z e > < I n v a l i d X m l C h a r a c t e r s > R e m o v e < / I n v a l i d X m l C h a r a c t e r s > < S o u r c e   x s i : t y p e = " C o l u m n B i n d i n g " > < T a b l e I D > E a s t _ 1 1 b 8 8 7 d 5 - c 6 6 e - 4 9 9 d - b 1 8 0 - 7 5 5 d 0 8 4 9 a a 1 e < / T a b l e I D > < C o l u m n I D > A m o u n t 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 E a s t _ 1 1 b 8 8 7 d 5 - c 6 6 e - 4 9 9 d - b 1 8 0 - 7 5 5 d 0 8 4 9 a a 1 e < / T a b l e I D > < C o l u m n I D > A m o u n t 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 M o d e l < / I D > < N a m e > M o d e l < / N a m e > < A n n o t a t i o n s > < A n n o t a t i o n > < N a m e > D e f a u l t M e a s u r e < / N a m e > < V a l u e > _ _ N o   m e a s u r e s   d e f i n e d < / V a l u e > < / A n n o t a t i o n > < / A n n o t a t i o n s > < D i m e n s i o n s > < D i m e n s i o n > < I D > E a s t _ 1 1 b 8 8 7 d 5 - c 6 6 e - 4 9 9 d - b 1 8 0 - 7 5 5 d 0 8 4 9 a a 1 e < / I D > < N a m e > E a s t < / N a m e > < D i m e n s i o n I D > E a s t _ 1 1 b 8 8 7 d 5 - c 6 6 e - 4 9 9 d - b 1 8 0 - 7 5 5 d 0 8 4 9 a a 1 e < / D i m e n s i o n I D > < A t t r i b u t e s > < A t t r i b u t e > < A t t r i b u t e I D > R o w N u m b e r < / A t t r i b u t e I D > < / A t t r i b u t e > < A t t r i b u t e > < A t t r i b u t e I D > M o n t h Y e a r < / A t t r i b u t e I D > < / A t t r i b u t e > < A t t r i b u t e > < A t t r i b u t e I D > R e g i o n < / A t t r i b u t e I D > < / A t t r i b u t e > < A t t r i b u t e > < A t t r i b u t e I D > A c c o u n t   C a t e g o r y < / A t t r i b u t e I D > < / A t t r i b u t e > < A t t r i b u t e > < A t t r i b u t e I D > A c c o u n t     N u m b e r < / A t t r i b u t e I D > < / A t t r i b u t e > < A t t r i b u t e > < A t t r i b u t e I D > A c c o u n t   N a m e < / A t t r i b u t e I D > < / A t t r i b u t e > < A t t r i b u t e > < A t t r i b u t e I D > A m o u n t < / A t t r i b u t e I D > < / A t t r i b u t e > < / A t t r i b u t e s > < / D i m e n s i o n > < / D i m e n s i o n s > < M e a s u r e G r o u p s > < M e a s u r e G r o u p > < I D > E a s t _ 1 1 b 8 8 7 d 5 - c 6 6 e - 4 9 9 d - b 1 8 0 - 7 5 5 d 0 8 4 9 a a 1 e < / I D > < N a m e > E a s t < / N a m e > < M e a s u r e s > < M e a s u r e > < I D > E a s t _ 1 1 b 8 8 7 d 5 - c 6 6 e - 4 9 9 d - b 1 8 0 - 7 5 5 d 0 8 4 9 a a 1 e < / I D > < N a m e > _ C o u n t   E a s t 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 E a s t _ 1 1 b 8 8 7 d 5 - c 6 6 e - 4 9 9 d - b 1 8 0 - 7 5 5 d 0 8 4 9 a a 1 e < / T a b l e I D > < / S o u r c e > < / S o u r c e > < V i s i b l e > f a l s e < / V i s i b l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 E a s t _ 1 1 b 8 8 7 d 5 - c 6 6 e - 4 9 9 d - b 1 8 0 - 7 5 5 d 0 8 4 9 a a 1 e 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 E a s t < / T a b l e I D > < C o l u m n I D > R o w N u m b e r < / C o l u m n I D > < / S o u r c e > < / K e y C o l u m n > < / K e y C o l u m n s > < T y p e > G r a n u l a r i t y < / T y p e > < / A t t r i b u t e > < A t t r i b u t e > < A t t r i b u t e I D > M o n t h Y e a r < / A t t r i b u t e I D > < K e y C o l u m n s > < K e y C o l u m n > < N u l l P r o c e s s i n g > P r e s e r v e < / N u l l P r o c e s s i n g > < D a t a T y p e > D a t e < / D a t a T y p e > < D a t a S i z e > - 1 < / D a t a S i z e > < I n v a l i d X m l C h a r a c t e r s > R e m o v e < / I n v a l i d X m l C h a r a c t e r s > < S o u r c e   x s i : t y p e = " C o l u m n B i n d i n g " > < T a b l e I D > E a s t _ 1 1 b 8 8 7 d 5 - c 6 6 e - 4 9 9 d - b 1 8 0 - 7 5 5 d 0 8 4 9 a a 1 e < / T a b l e I D > < C o l u m n I D > M o n t h Y e a r < / C o l u m n I D > < / S o u r c e > < / K e y C o l u m n > < / K e y C o l u m n s > < / A t t r i b u t e > < A t t r i b u t e > < A t t r i b u t e I D > R e g i o n 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 E a s t _ 1 1 b 8 8 7 d 5 - c 6 6 e - 4 9 9 d - b 1 8 0 - 7 5 5 d 0 8 4 9 a a 1 e < / T a b l e I D > < C o l u m n I D > R e g i o n < / C o l u m n I D > < / S o u r c e > < / K e y C o l u m n > < / K e y C o l u m n s > < / A t t r i b u t e > < A t t r i b u t e > < A t t r i b u t e I D > A c c o u n t   C a t e g o r y 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 E a s t _ 1 1 b 8 8 7 d 5 - c 6 6 e - 4 9 9 d - b 1 8 0 - 7 5 5 d 0 8 4 9 a a 1 e < / T a b l e I D > < C o l u m n I D > A c c o u n t _ x 0 0 2 0 _ C a t e g o r y < / C o l u m n I D > < / S o u r c e > < / K e y C o l u m n > < / K e y C o l u m n s > < / A t t r i b u t e > < A t t r i b u t e > < A t t r i b u t e I D > A c c o u n t     N u m b e r < / A t t r i b u t e I D > < K e y C o l u m n s > < K e y C o l u m n > < N u l l P r o c e s s i n g > P r e s e r v e < / N u l l P r o c e s s i n g > < D a t a T y p e > D o u b l e < / D a t a T y p e > < D a t a S i z e > - 1 < / D a t a S i z e > < I n v a l i d X m l C h a r a c t e r s > R e m o v e < / I n v a l i d X m l C h a r a c t e r s > < S o u r c e   x s i : t y p e = " C o l u m n B i n d i n g " > < T a b l e I D > E a s t _ 1 1 b 8 8 7 d 5 - c 6 6 e - 4 9 9 d - b 1 8 0 - 7 5 5 d 0 8 4 9 a a 1 e < / T a b l e I D > < C o l u m n I D > A c c o u n t _ x 0 0 2 0 _ _ x 0 0 2 0 _ N u m b e r < / C o l u m n I D > < / S o u r c e > < / K e y C o l u m n > < / K e y C o l u m n s > < / A t t r i b u t e > < A t t r i b u t e > < A t t r i b u t e I D > A c c o u n t   N a m e 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 E a s t _ 1 1 b 8 8 7 d 5 - c 6 6 e - 4 9 9 d - b 1 8 0 - 7 5 5 d 0 8 4 9 a a 1 e < / T a b l e I D > < C o l u m n I D > A c c o u n t _ x 0 0 2 0 _ N a m e < / C o l u m n I D > < / S o u r c e > < / K e y C o l u m n > < / K e y C o l u m n s > < / A t t r i b u t e > < A t t r i b u t e > < A t t r i b u t e I D > A m o u n t < / A t t r i b u t e I D > < K e y C o l u m n s > < K e y C o l u m n > < N u l l P r o c e s s i n g > P r e s e r v e < / N u l l P r o c e s s i n g > < D a t a T y p e > C u r r e n c y < / D a t a T y p e > < D a t a S i z e > - 1 < / D a t a S i z e > < I n v a l i d X m l C h a r a c t e r s > R e m o v e < / I n v a l i d X m l C h a r a c t e r s > < S o u r c e   x s i : t y p e = " C o l u m n B i n d i n g " > < T a b l e I D > E a s t _ 1 1 b 8 8 7 d 5 - c 6 6 e - 4 9 9 d - b 1 8 0 - 7 5 5 d 0 8 4 9 a a 1 e < / T a b l e I D > < C o l u m n I D > A m o u n t 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 E a s t _ 1 1 b 8 8 7 d 5 - c 6 6 e - 4 9 9 d - b 1 8 0 - 7 5 5 d 0 8 4 9 a a 1 e < / I D > < N a m e > E a s t < / N a m e > < A n n o t a t i o n s > < A n n o t a t i o n > < N a m e > T a b l e W i d g e t S e r i a l i z a t i o n < / N a m e > < V a l u e > & l t ; ? x m l   v e r s i o n = " 1 . 0 "   e n c o d i n g = " U T F - 1 6 " ? & g t ; & l t ; G e m i n i   x m l n s = " T a b l e W i d g e t S e r i a l i z a t i o n " & g t ; & l t ; A n n o t a t i o n C o n t e n t & g t ; & l t ; ! [ C D A T A [ & l t ; ? x m l   v e r s i o n = " 1 . 0 " ? & g t ;  
 & l t ; T a b l e W i d g e t G r i d S e r i a l i z a t i o n   x m l n s : x s d = " h t t p : / / w w w . w 3 . o r g / 2 0 0 1 / X M L S c h e m a "   x m l n s : x s i = " h t t p : / / w w w . w 3 . o r g / 2 0 0 1 / X M L S c h e m a - i n s t a n c e " & g t ;  
     & l t ; C o l u m n S u g g e s t e d T y p e   / & g t ;  
     & l t ; C o l u m n F o r m a t   / & g t ;  
     & l t ; C o l u m n A c c u r a c y   / & g t ;  
     & l t ; C o l u m n C u r r e n c y S y m b o l   / & g t ;  
     & l t ; C o l u m n P o s i t i v e P a t t e r n   / & g t ;  
     & l t ; C o l u m n N e g a t i v e P a t t e r n   / & g t ;  
     & l t ; C o l u m n W i d t h s & g t ;  
         & l t ; i t e m & g t ;  
             & l t ; k e y & g t ;  
                 & l t ; s t r i n g & g t ; M o n t h Y e a r & l t ; / s t r i n g & g t ;  
             & l t ; / k e y & g t ;  
             & l t ; v a l u e & g t ;  
                 & l t ; i n t & g t ; 1 5 6 & l t ; / i n t & g t ;  
             & l t ; / v a l u e & g t ;  
         & l t ; / i t e m & g t ;  
         & l t ; i t e m & g t ;  
             & l t ; k e y & g t ;  
                 & l t ; s t r i n g & g t ; R e g i o n & l t ; / s t r i n g & g t ;  
             & l t ; / k e y & g t ;  
             & l t ; v a l u e & g t ;  
                 & l t ; i n t & g t ; 1 2 3 & l t ; / i n t & g t ;  
             & l t ; / v a l u e & g t ;  
         & l t ; / i t e m & g t ;  
         & l t ; i t e m & g t ;  
             & l t ; k e y & g t ;  
                 & l t ; s t r i n g & g t ; A c c o u n t   C a t e g o r y & l t ; / s t r i n g & g t ;  
             & l t ; / k e y & g t ;  
             & l t ; v a l u e & g t ;  
                 & l t ; i n t & g t ; 2 0 7 & l t ; / i n t & g t ;  
             & l t ; / v a l u e & g t ;  
         & l t ; / i t e m & g t ;  
         & l t ; i t e m & g t ;  
             & l t ; k e y & g t ;  
                 & l t ; s t r i n g & g t ; A c c o u n t     N u m b e r & l t ; / s t r i n g & g t ;  
             & l t ; / k e y & g t ;  
             & l t ; v a l u e & g t ;  
                 & l t ; i n t & g t ; 2 0 5 & l t ; / i n t & g t ;  
             & l t ; / v a l u e & g t ;  
         & l t ; / i t e m & g t ;  
         & l t ; i t e m & g t ;  
             & l t ; k e y & g t ;  
                 & l t ; s t r i n g & g t ; A c c o u n t   N a m e & l t ; / s t r i n g & g t ;  
             & l t ; / k e y & g t ;  
             & l t ; v a l u e & g t ;  
                 & l t ; i n t & g t ; 1 8 3 & l t ; / i n t & g t ;  
             & l t ; / v a l u e & g t ;  
         & l t ; / i t e m & g t ;  
         & l t ; i t e m & g t ;  
             & l t ; k e y & g t ;  
                 & l t ; s t r i n g & g t ; A m o u n t & l t ; / s t r i n g & g t ;  
             & l t ; / k e y & g t ;  
             & l t ; v a l u e & g t ;  
                 & l t ; i n t & g t ; 1 3 3 & l t ; / i n t & g t ;  
             & l t ; / v a l u e & g t ;  
         & l t ; / i t e m & g t ;  
     & l t ; / C o l u m n W i d t h s & g t ;  
     & l t ; C o l u m n D i s p l a y I n d e x & g t ;  
         & l t ; i t e m & g t ;  
             & l t ; k e y & g t ;  
                 & l t ; s t r i n g & g t ; M o n t h Y e a r & l t ; / s t r i n g & g t ;  
             & l t ; / k e y & g t ;  
             & l t ; v a l u e & g t ;  
                 & l t ; i n t & g t ; 0 & l t ; / i n t & g t ;  
             & l t ; / v a l u e & g t ;  
         & l t ; / i t e m & g t ;  
         & l t ; i t e m & g t ;  
             & l t ; k e y & g t ;  
                 & l t ; s t r i n g & g t ; R e g i o n & l t ; / s t r i n g & g t ;  
             & l t ; / k e y & g t ;  
             & l t ; v a l u e & g t ;  
                 & l t ; i n t & g t ; 1 & l t ; / i n t & g t ;  
             & l t ; / v a l u e & g t ;  
         & l t ; / i t e m & g t ;  
         & l t ; i t e m & g t ;  
             & l t ; k e y & g t ;  
                 & l t ; s t r i n g & g t ; A c c o u n t   C a t e g o r y & l t ; / s t r i n g & g t ;  
             & l t ; / k e y & g t ;  
             & l t ; v a l u e & g t ;  
                 & l t ; i n t & g t ; 2 & l t ; / i n t & g t ;  
             & l t ; / v a l u e & g t ;  
         & l t ; / i t e m & g t ;  
         & l t ; i t e m & g t ;  
             & l t ; k e y & g t ;  
                 & l t ; s t r i n g & g t ; A c c o u n t     N u m b e r & l t ; / s t r i n g & g t ;  
             & l t ; / k e y & g t ;  
             & l t ; v a l u e & g t ;  
                 & l t ; i n t & g t ; 3 & l t ; / i n t & g t ;  
             & l t ; / v a l u e & g t ;  
         & l t ; / i t e m & g t ;  
         & l t ; i t e m & g t ;  
             & l t ; k e y & g t ;  
                 & l t ; s t r i n g & g t ; A c c o u n t   N a m e & l t ; / s t r i n g & g t ;  
             & l t ; / k e y & g t ;  
             & l t ; v a l u e & g t ;  
                 & l t ; i n t & g t ; 4 & l t ; / i n t & g t ;  
             & l t ; / v a l u e & g t ;  
         & l t ; / i t e m & g t ;  
         & l t ; i t e m & g t ;  
             & l t ; k e y & g t ;  
                 & l t ; s t r i n g & g t ; A m o u n t & l t ; / s t r i n g & g t ;  
             & l t ; / k e y & g t ;  
             & l t ; v a l u e & g t ;  
                 & l t ; i n t & g t ; 5 & l t ; / i n t & g t ;  
             & l t ; / v a l u e & g t ;  
         & l t ; / i t e m & g t ;  
     & l t ; / C o l u m n D i s p l a y I n d e x & g t ;  
     & l t ; C o l u m n F r o z e n   / & g t ;  
     & l t ; C o l u m n C h e c k e d   / & g t ;  
     & l t ; C o l u m n F i l t e r & g t ;  
         & l t ; i t e m & g t ;  
             & l t ; k e y & g t ;  
                 & l t ; s t r i n g & g t ; M o n t h Y e a r & l t ; / s t r i n g & g t ;  
             & l t ; / k e y & g t ;  
             & l t ; v a l u e & g t ;  
                 & l t ; F i l t e r E x p r e s s i o n   x s i : t y p e = " C o n d i t i o n a l E x p r e s s i o n " & g t ;  
                     & l t ; O p e r a t o r & g t ; B e f o r e O r E q u a l & l t ; / O p e r a t o r & g t ;  
                     & l t ; V a l u e   x s i : t y p e = " x s d : d a t e T i m e " & g t ; 2 0 1 3 - 1 2 - 3 1 T 0 0 : 0 0 : 0 0 & l t ; / V a l u e & g t ;  
                 & l t ; / F i l t e r E x p r e s s i o n & g t ;  
             & l t ; / v a l u e & g t ;  
         & l t ; / i t e m & g t ;  
     & l t ; / C o l u m n F i l t e r & g t ;  
     & l t ; S e l e c t i o n F i l t e r & g t ;  
         & l t ; i t e m & g t ;  
             & l t ; k e y & g t ;  
                 & l t ; s t r i n g & g t ; M o n t h Y e a r & l t ; / s t r i n g & g t ;  
             & l t ; / k e y & g t ;  
             & l t ; v a l u e & g t ;  
                 & l t ; S e l e c t i o n F i l t e r   x s i : n i l = " t r u e "   / & g t ;  
             & l t ; / v a l u e & g t ;  
         & l t ; / i t e m & g t ;  
     & l t ; / S e l e c t i o n F i l t e r & g t ;  
     & l t ; F i l t e r P a r a m e t e r s & g t ;  
         & l t ; i t e m & g t ;  
             & l t ; k e y & g t ;  
                 & l t ; s t r i n g & g t ; M o n t h Y e a r & l t ; / s t r i n g & g t ;  
             & l t ; / k e y & g t ;  
             & l t ; v a l u e & g t ;  
                 & l t ; C o m m a n d P a r a m e t e r s   / & g t ;  
             & l t ; / v a l u e & g t ;  
         & l t ; / i t e m & g t ;  
     & l t ; / F i l t e r P a r a m e t e r s & g t ;  
     & l t ; I s S o r t D e s c e n d i n g & g t ; f a l s e & l t ; / I s S o r t D e s c e n d i n g & g t ;  
 & l t ; / T a b l e W i d g e t G r i d S e r i a l i z a t i o n & g t ; ] ] & g t ; & l t ; / A n n o t a t i o n C o n t e n t & g t ; & l t ; / G e m i n i & g t ; < / V a l u e > < / A n n o t a t i o n > < A n n o t a t i o n > < N a m e > T a b l e W i d g e t S o u r c e T a b l e < / N a m e > < / A n n o t a t i o n > < A n n o t a t i o n > < N a m e > Q u e r y E d i t o r S e r i a l i z a t i o n < / N a m e > < / A n n o t a t i o n > < A n n o t a t i o n > < N a m e > I s Q u e r y E d i t o r U s e d < / N a m e > < V a l u e > F a l s e < / V a l u e > < / A n n o t a t i o n > < / A n n o t a t i o n s > < S o u r c e   x s i : t y p e = " Q u e r y B i n d i n g " > < D a t a S o u r c e I D > c a 6 8 6 3 5 3 - 9 c 7 d - 4 0 4 8 - b e 9 e - c b 2 8 b d 1 a 1 2 9 3 < / D a t a S o u r c e I D > < Q u e r y D e f i n i t i o n > S E L E C T   [ E a s t $ ] . *       F R O M   [ E a s t $ ]     W H E R E   ( [ M o n t h Y e a r ]   & l t ; =   # 2 0 1 3 - 1 2 - 3 1   0 0 : 0 0 : 0 0 # ) 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 C U R R E N T C U B E . M e a s u r e s . [ _ _ N o   m e a s u r e s   d e f i n e d ]   A S   1 ;    
 A L T E R   C U B E   C U R R E N T C U B E   U P D A T E   D I M E N S I O N   M e a s u r e s ,   D e f a u l t _ M e m b e r   =   [ _ _ N o   m e a s u r e s   d e f i n e d ] ;   < / T e x t > < / C o m m a n d > < C o m m a n d > < T e x t > - - - - - - - - - - - - - - - - - - - - - - - - - - - - - - - - - - - - - - - - - - - - - - - - - - - - - - - - - -  
 - -   P o w e r P i v o t   m e a s u r e s   c o m m a n d   ( d o   n o t   m o d i f y   m a n u a l l y )   - -  
 - - - - - - - - - - - - - - - - - - - - - - - - - - - - - - - - - - - - - - - - - - - - - - - - - - - - - - - - - -  
  
  
 C R E A T E   M E A S U R E   ' E a s t ' [ S u m   o f   A m o u n t ] = S U M ( ' E a s t ' [ A m o u n t ] ) ;  
 < / T e x t > < / C o m m a n d > < / C o m m a n d s > < C a l c u l a t i o n P r o p e r t i e s > < C a l c u l a t i o n P r o p e r t y > < A n n o t a t i o n s > < A n n o t a t i o n > < N a m e > T y p e < / N a m e > < V a l u e > I m p l i c i t < / V a l u e > < / A n n o t a t i o n > < A n n o t a t i o n > < N a m e > I s P r i v a t e < / N a m e > < V a l u e > F a l s e < / V a l u e > < / A n n o t a t i o n > < A n n o t a t i o n > < N a m e > F o r m a t < / N a m e > < V a l u e > < F o r m a t   F o r m a t = " C u r r e n c y "   A c c u r a c y = " 2 "   T h o u s a n d S e p a r a t o r = " T r u e "   x m l n s = " " > < C u r r e n c y   L C I D = " 2 0 5 7 "   D i s p l a y N a m e = " �   E n g l i s h   ( U n i t e d   K i n g d o m ) "   S y m b o l = " � "   P o s i t i v e P a t t e r n = " 0 "   N e g a t i v e P a t t e r n = " 1 "   / > < / F o r m a t > < / V a l u e > < / A n n o t a t i o n > < A n n o t a t i o n > < N a m e > R e f C o u n t < / N a m e > < V a l u e > 1 < / V a l u e > < / A n n o t a t i o n > < A n n o t a t i o n > < N a m e > C o l u m n < / N a m e > < V a l u e > A m o u n t < / V a l u e > < / A n n o t a t i o n > < A n n o t a t i o n > < N a m e > A g g r e g a t i o n < / N a m e > < V a l u e > S u m < / V a l u e > < / A n n o t a t i o n > < / A n n o t a t i o n s > < C a l c u l a t i o n R e f e r e n c e > [ S u m   o f   A m o u n t ] < / C a l c u l a t i o n R e f e r e n c e > < C a l c u l a t i o n T y p e > M e m b e r < / C a l c u l a t i o n T y p e > < D e s c r i p t i o n > < / D e s c r i p t i o n > < F o r m a t S t r i n g > ' " � " # , 0 . 0 0 ; - " � " # , 0 . 0 0 ; " � " # , 0 . 0 0 ' < / F o r m a t S t r i n g > < d d l 3 0 0 : V i s u a l i z a t i o n P r o p e r t i e s > < d d l 3 0 0 : I s S i m p l e M e a s u r e > t r u e < / d d l 3 0 0 : I s S i m p l e M e a s u r e > < / d d l 3 0 0 : V i s u a l i z a t i o n P r o p e r t i e s > < / C a l c u l a t i o n P r o p e r t y > < C a l c u l a t i o n P r o p e r t y > < C a l c u l a t i o n R e f e r e n c e > M e a s u r e s . [ _ _ N o   m e a s u r e s   d e f i n e d ] < / C a l c u l a t i o n R e f e r e n c e > < C a l c u l a t i o n T y p e > M e m b e r < / C a l c u l a t i o n T y p e > < V i s i b l e > f a l s e < / V i s i b l e > < / C a l c u l a t i o n P r o p e r t y > < / C a l c u l a t i o n P r o p e r t i e s > < / M d x S c r i p t > < / M d x S c r i p t s > < S t o r a g e M o d e   v a l u e n s = " d d l 2 0 0 _ 2 0 0 " > I n M e m o r y < / S t o r a g e M o d e > < / C u b e > < / C u b e s > < D a t a S o u r c e s > < D a t a S o u r c e   x s i : t y p e = " R e l a t i o n a l D a t a S o u r c e " > < I D > c a 6 8 6 3 5 3 - 9 c 7 d - 4 0 4 8 - b e 9 e - c b 2 8 b d 1 a 1 2 9 3 < / I D > < N a m e > E x c e l   E a s t < / N a m e > < A n n o t a t i o n s > < A n n o t a t i o n > < N a m e > C o n n e c t i o n E d i t U I S o u r c e < / N a m e > < V a l u e > E x c e l < / V a l u e > < / A n n o t a t i o n > < / A n n o t a t i o n s > < C o n n e c t i o n S t r i n g > P r o v i d e r = M i c r o s o f t . A C E . O L E D B . 1 2 . 0 ; D a t a   S o u r c e = C : \ U s e r s \ J e n s \ D e s k t o p \ E x c e l   P o w e r   Q u e r y \ R e g i o n s \ E a s t . x l s x ; P e r s i s t   S e c u r i t y   I n f o = f a l s e ; E x t e n d e d   P r o p e r t i e s = " E x c e l   1 2 . 0 ; H D R = Y e s " 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 c a 6 8 6 3 5 3 - 9 c 7 d - 4 0 4 8 - b e 9 e - c b 2 8 b d 1 a 1 2 9 3 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e n - G B " > < x s : c o m p l e x T y p e > < x s : c h o i c e   m i n O c c u r s = " 0 "   m a x O c c u r s = " u n b o u n d e d " > < x s : e l e m e n t   n a m e = " E a s t _ 1 1 b 8 8 7 d 5 - c 6 6 e - 4 9 9 d - b 1 8 0 - 7 5 5 d 0 8 4 9 a a 1 e "   m s d a t a : L o c a l e = " "   m s p r o p : I s L o g i c a l = " T r u e "   m s p r o p : Q u e r y D e f i n i t i o n = "   & # x 9 ; & # x 9 ; & # x 9 ; & # x 9 ; S E L E C T   [ E a s t $ ] . *       F R O M   [ E a s t $ ]     W H E R E   ( [ M o n t h Y e a r ]   & l t ; =   # 2 0 1 3 - 1 2 - 3 1   0 0 : 0 0 : 0 0 # )   "   m s p r o p : F r i e n d l y N a m e = " E a s t "   m s p r o p : D e s c r i p t i o n = " E a s t "   m s p r o p : D b T a b l e N a m e = " E a s t $ "   m s p r o p : T a b l e T y p e = " V i e w " > < x s : c o m p l e x T y p e > < x s : s e q u e n c e > < x s : e l e m e n t   n a m e = " M o n t h Y e a r "   m s p r o p : F r i e n d l y N a m e = " M o n t h Y e a r "   m s p r o p : D b C o l u m n N a m e = " M o n t h Y e a r "   t y p e = " x s : d a t e T i m e "   m i n O c c u r s = " 0 "   / > < x s : e l e m e n t   n a m e = " R e g i o n "   m s p r o p : F r i e n d l y N a m e = " R e g i o n "   m s p r o p : D b C o l u m n N a m e = " R e g i o n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A c c o u n t _ x 0 0 2 0 _ C a t e g o r y "   m s p r o p : F r i e n d l y N a m e = " A c c o u n t   C a t e g o r y "   m s p r o p : D b C o l u m n N a m e = " A c c o u n t   C a t e g o r y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A c c o u n t _ x 0 0 2 0 _ _ x 0 0 2 0 _ N u m b e r "   m s p r o p : F r i e n d l y N a m e = " A c c o u n t     N u m b e r "   m s p r o p : D b C o l u m n N a m e = " A c c o u n t     N u m b e r "   t y p e = " x s : d o u b l e "   m i n O c c u r s = " 0 "   / > < x s : e l e m e n t   n a m e = " A c c o u n t _ x 0 0 2 0 _ N a m e "   m s p r o p : F r i e n d l y N a m e = " A c c o u n t   N a m e "   m s p r o p : D b C o l u m n N a m e = " A c c o u n t   N a m e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A m o u n t "   m s p r o p : F r i e n d l y N a m e = " A m o u n t "   m s p r o p : D b C o l u m n N a m e = " A m o u n t "   t y p e = " x s : d e c i m a l "   m i n O c c u r s = " 0 "   / > < / x s : s e q u e n c e > < / x s : c o m p l e x T y p e > < / x s : e l e m e n t > < / x s : c h o i c e > < / x s : c o m p l e x T y p e > < / x s : e l e m e n t > < / x s : s c h e m a > < N e w D a t a S e t   x m l n s = " "   / > < / S c h e m a > < / D a t a S o u r c e V i e w > < / D a t a S o u r c e V i e w s > < / D a t a b a s e > < / O b j e c t D e f i n i t i o n > < / C r e a t e > ] ] > < / C u s t o m C o n t e n t > < / G e m i n i > 
</file>

<file path=customXml/item23.xml>��< ? x m l   v e r s i o n = " 1 . 0 "   e n c o d i n g = " U T F - 1 6 " ? > < G e m i n i   x m l n s = " h t t p : / / g e m i n i / w o r k b o o k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 2 0 1 8 - 0 4 - 0 9 T 2 0 : 2 9 : 4 7 . 4 0 1 0 9 9 8 + 0 1 : 0 0 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C l i e n t W i n d o w X M L " > < C u s t o m C o n t e n t > < ! [ C D A T A [ E a s t _ 1 1 b 8 8 7 d 5 - c 6 6 e - 4 9 9 d - b 1 8 0 - 7 5 5 d 0 8 4 9 a a 1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E a s t _ 1 1 b 8 8 7 d 5 - c 6 6 e - 4 9 9 d - b 1 8 0 - 7 5 5 d 0 8 4 9 a a 1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 M o n t h Y e a r < / s t r i n g > < / k e y > < v a l u e > < i n t > 1 3 3 < / i n t > < / v a l u e > < / i t e m > < i t e m > < k e y > < s t r i n g > R e g i o n < / s t r i n g > < / k e y > < v a l u e > < i n t > 1 0 0 < / i n t > < / v a l u e > < / i t e m > < i t e m > < k e y > < s t r i n g > A c c o u n t   C a t e g o r y < / s t r i n g > < / k e y > < v a l u e > < i n t > 1 8 4 < / i n t > < / v a l u e > < / i t e m > < i t e m > < k e y > < s t r i n g > A c c o u n t     N u m b e r < / s t r i n g > < / k e y > < v a l u e > < i n t > 1 8 2 < / i n t > < / v a l u e > < / i t e m > < i t e m > < k e y > < s t r i n g > A c c o u n t   N a m e < / s t r i n g > < / k e y > < v a l u e > < i n t > 1 6 0 < / i n t > < / v a l u e > < / i t e m > < i t e m > < k e y > < s t r i n g > A m o u n t < / s t r i n g > < / k e y > < v a l u e > < i n t > 1 1 0 < / i n t > < / v a l u e > < / i t e m > < / C o l u m n W i d t h s > < C o l u m n D i s p l a y I n d e x > < i t e m > < k e y > < s t r i n g > M o n t h Y e a r < / s t r i n g > < / k e y > < v a l u e > < i n t > 0 < / i n t > < / v a l u e > < / i t e m > < i t e m > < k e y > < s t r i n g > R e g i o n < / s t r i n g > < / k e y > < v a l u e > < i n t > 1 < / i n t > < / v a l u e > < / i t e m > < i t e m > < k e y > < s t r i n g > A c c o u n t   C a t e g o r y < / s t r i n g > < / k e y > < v a l u e > < i n t > 2 < / i n t > < / v a l u e > < / i t e m > < i t e m > < k e y > < s t r i n g > A c c o u n t     N u m b e r < / s t r i n g > < / k e y > < v a l u e > < i n t > 3 < / i n t > < / v a l u e > < / i t e m > < i t e m > < k e y > < s t r i n g > A c c o u n t   N a m e < / s t r i n g > < / k e y > < v a l u e > < i n t > 4 < / i n t > < / v a l u e > < / i t e m > < i t e m > < k e y > < s t r i n g > A m o u n t < / s t r i n g > < / k e y > < v a l u e > < i n t > 5 < / i n t > < / v a l u e > < / i t e m > < / C o l u m n D i s p l a y I n d e x > < C o l u m n F r o z e n   / > < C o l u m n C h e c k e d   / > < C o l u m n F i l t e r > < i t e m > < k e y > < s t r i n g > M o n t h Y e a r < / s t r i n g > < / k e y > < v a l u e > < F i l t e r E x p r e s s i o n   x s i : n i l = " t r u e "   / > < / v a l u e > < / i t e m > < / C o l u m n F i l t e r > < S e l e c t i o n F i l t e r > < i t e m > < k e y > < s t r i n g > M o n t h Y e a r < / s t r i n g > < / k e y > < v a l u e > < S e l e c t i o n F i l t e r   x s i : n i l = " t r u e "   / > < / v a l u e > < / i t e m > < / S e l e c t i o n F i l t e r > < F i l t e r P a r a m e t e r s > < i t e m > < k e y > < s t r i n g > M o n t h Y e a r 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C o u n t I n S a n d b o x " > < C u s t o m C o n t e n t > < ! [ C D A T A [ 1 ] ] > < / C u s t o m C o n t e n t > < / G e m i n i > 
</file>

<file path=customXml/item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 E a s t 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S h o w H i d d e n > t r u e < / S h o w H i d d e n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 E a s t < / T a b l e N a m e > < / K e y > < M a i n t a i n e r   i : t y p e = " M e a s u r e D i a g r a m +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 T a g s \ I s   r e a d o n l y < / K e y > < / D i a g r a m O b j e c t K e y > < D i a g r a m O b j e c t K e y > < K e y > M e a s u r e s \ S u m   o f   A m o u n t < / K e y > < / D i a g r a m O b j e c t K e y > < D i a g r a m O b j e c t K e y > < K e y > M e a s u r e s \ S u m   o f   A m o u n t \ T a g I n f o \ F o r m u l a < / K e y > < / D i a g r a m O b j e c t K e y > < D i a g r a m O b j e c t K e y > < K e y > M e a s u r e s \ S u m   o f   A m o u n t \ T a g I n f o \ V a l u e < / K e y > < / D i a g r a m O b j e c t K e y > < D i a g r a m O b j e c t K e y > < K e y > C o l u m n s \ M o n t h Y e a r < / K e y > < / D i a g r a m O b j e c t K e y > < D i a g r a m O b j e c t K e y > < K e y > C o l u m n s \ R e g i o n < / K e y > < / D i a g r a m O b j e c t K e y > < D i a g r a m O b j e c t K e y > < K e y > C o l u m n s \ A c c o u n t   C a t e g o r y < / K e y > < / D i a g r a m O b j e c t K e y > < D i a g r a m O b j e c t K e y > < K e y > C o l u m n s \ A c c o u n t     N u m b e r < / K e y > < / D i a g r a m O b j e c t K e y > < D i a g r a m O b j e c t K e y > < K e y > C o l u m n s \ A c c o u n t   N a m e < / K e y > < / D i a g r a m O b j e c t K e y > < D i a g r a m O b j e c t K e y > < K e y > C o l u m n s \ A m o u n t < / K e y > < / D i a g r a m O b j e c t K e y > < D i a g r a m O b j e c t K e y > < K e y > L i n k s \ & l t ; C o l u m n s \ S u m   o f   A m o u n t & g t ; - & l t ; M e a s u r e s \ A m o u n t & g t ; < / K e y > < / D i a g r a m O b j e c t K e y > < D i a g r a m O b j e c t K e y > < K e y > L i n k s \ & l t ; C o l u m n s \ S u m   o f   A m o u n t & g t ; - & l t ; M e a s u r e s \ A m o u n t & g t ; \ C O L U M N < / K e y > < / D i a g r a m O b j e c t K e y > < D i a g r a m O b j e c t K e y > < K e y > L i n k s \ & l t ; C o l u m n s \ S u m   o f   A m o u n t & g t ; - & l t ; M e a s u r e s \ A m o u n t & g t ; \ M E A S U R E 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B a s e V i e w S t a t e \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B a s e V i e w S t a t e \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B a s e V i e w S t a t e \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B a s e V i e w S t a t e \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B a s e V i e w S t a t e \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B a s e V i e w S t a t e \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B a s e V i e w S t a t e \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B a s e V i e w S t a t e \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B a s e V i e w S t a t e \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B a s e V i e w S t a t e \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B a s e V i e w S t a t e \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B a s e V i e w S t a t e \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B a s e V i e w S t a t e \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B a s e V i e w S t a t e \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B a s e V i e w S t a t e \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B a s e V i e w S t a t e \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B a s e V i e w S t a t e \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B a s e V i e w S t a t e \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B a s e V i e w S t a t e \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B a s e V i e w S t a t e \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B a s e V i e w S t a t e \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B a s e V i e w S t a t e \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B a s e V i e w S t a t e \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B a s e V i e w S t a t e \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B a s e V i e w S t a t e \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B a s e V i e w S t a t e \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B a s e V i e w S t a t e \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B a s e V i e w S t a t e \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B a s e V i e w S t a t e \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B a s e V i e w S t a t e \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B a s e V i e w S t a t e \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B a s e V i e w S t a t e \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B a s e V i e w S t a t e \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B a s e V i e w S t a t e \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B a s e V i e w S t a t e \ I D i a g r a m T a g " / > < / a : K e y V a l u e O f D i a g r a m O b j e c t K e y a n y T y p e z b w N T n L X > < a : K e y V a l u e O f D i a g r a m O b j e c t K e y a n y T y p e z b w N T n L X > < a : K e y > < K e y > M e a s u r e s \ S u m   o f   A m o u n t 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 A m o u n t \ T a g I n f o \ F o r m u l a < / K e y > < / a : K e y > < a : V a l u e   i : t y p e = " M e a s u r e G r i d B a s e V i e w S t a t e \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 A m o u n t \ T a g I n f o \ V a l u e < / K e y > < / a : K e y > < a : V a l u e   i : t y p e = " M e a s u r e G r i d B a s e V i e w S t a t e \ I D i a g r a m T a g A d d i t i o n a l I n f o " / > < / a : K e y V a l u e O f D i a g r a m O b j e c t K e y a n y T y p e z b w N T n L X > < a : K e y V a l u e O f D i a g r a m O b j e c t K e y a n y T y p e z b w N T n L X > < a : K e y > < K e y > C o l u m n s \ M o n t h Y e a r 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 C o l u m n s \ A c c o u n t   C a t e g o r y 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 C o l u m n s \ A c c o u n t     N u m b e r 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 C o l u m n s \ A c c o u n t   N a m e 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 C o l u m n s \ A m o u n t 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 A m o u n t & g t ; - & l t ; M e a s u r e s \ A m o u n t & g t ; < / K e y > < / a : K e y > < a : V a l u e   i : t y p e = " M e a s u r e G r i d B a s e V i e w S t a t e \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 A m o u n t & g t ; - & l t ; M e a s u r e s \ A m o u n t & g t ; \ C O L U M N < / K e y > < / a : K e y > < a : V a l u e   i : t y p e = " M e a s u r e G r i d B a s e V i e w S t a t e \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 A m o u n t & g t ; - & l t ; M e a s u r e s \ A m o u n t & g t ; \ M E A S U R E < / K e y > < / a : K e y > < a : V a l u e   i : t y p e = " M e a s u r e G r i d B a s e V i e w S t a t e \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A92793D4-CE2F-437B-B52C-1CA0DAB261E4}">
  <ds:schemaRefs/>
</ds:datastoreItem>
</file>

<file path=customXml/itemProps10.xml><?xml version="1.0" encoding="utf-8"?>
<ds:datastoreItem xmlns:ds="http://schemas.openxmlformats.org/officeDocument/2006/customXml" ds:itemID="{340E2BCA-344E-43C0-97DA-811601214174}">
  <ds:schemaRefs/>
</ds:datastoreItem>
</file>

<file path=customXml/itemProps11.xml><?xml version="1.0" encoding="utf-8"?>
<ds:datastoreItem xmlns:ds="http://schemas.openxmlformats.org/officeDocument/2006/customXml" ds:itemID="{D27BD472-D79D-47FA-A086-65C48E20DA68}">
  <ds:schemaRefs/>
</ds:datastoreItem>
</file>

<file path=customXml/itemProps12.xml><?xml version="1.0" encoding="utf-8"?>
<ds:datastoreItem xmlns:ds="http://schemas.openxmlformats.org/officeDocument/2006/customXml" ds:itemID="{44DCF37F-912A-4E00-97B1-B2D42A2F80A1}">
  <ds:schemaRefs/>
</ds:datastoreItem>
</file>

<file path=customXml/itemProps13.xml><?xml version="1.0" encoding="utf-8"?>
<ds:datastoreItem xmlns:ds="http://schemas.openxmlformats.org/officeDocument/2006/customXml" ds:itemID="{32938177-6923-4770-981E-D8F07687C7B8}">
  <ds:schemaRefs/>
</ds:datastoreItem>
</file>

<file path=customXml/itemProps14.xml><?xml version="1.0" encoding="utf-8"?>
<ds:datastoreItem xmlns:ds="http://schemas.openxmlformats.org/officeDocument/2006/customXml" ds:itemID="{9015CDC1-A69F-457A-A80C-5129A015561E}">
  <ds:schemaRefs/>
</ds:datastoreItem>
</file>

<file path=customXml/itemProps15.xml><?xml version="1.0" encoding="utf-8"?>
<ds:datastoreItem xmlns:ds="http://schemas.openxmlformats.org/officeDocument/2006/customXml" ds:itemID="{33C0118E-8B17-4BBF-8F4B-92D5150AE43E}">
  <ds:schemaRefs/>
</ds:datastoreItem>
</file>

<file path=customXml/itemProps16.xml><?xml version="1.0" encoding="utf-8"?>
<ds:datastoreItem xmlns:ds="http://schemas.openxmlformats.org/officeDocument/2006/customXml" ds:itemID="{404CF48F-AD5C-4017-8B4D-631F810D4CCE}">
  <ds:schemaRefs/>
</ds:datastoreItem>
</file>

<file path=customXml/itemProps17.xml><?xml version="1.0" encoding="utf-8"?>
<ds:datastoreItem xmlns:ds="http://schemas.openxmlformats.org/officeDocument/2006/customXml" ds:itemID="{19B9B59B-8DF8-45E3-BC1A-582C41ADD835}">
  <ds:schemaRefs/>
</ds:datastoreItem>
</file>

<file path=customXml/itemProps18.xml><?xml version="1.0" encoding="utf-8"?>
<ds:datastoreItem xmlns:ds="http://schemas.openxmlformats.org/officeDocument/2006/customXml" ds:itemID="{E6AE093E-AF3D-4228-8063-EB0BE1A323A9}">
  <ds:schemaRefs/>
</ds:datastoreItem>
</file>

<file path=customXml/itemProps19.xml><?xml version="1.0" encoding="utf-8"?>
<ds:datastoreItem xmlns:ds="http://schemas.openxmlformats.org/officeDocument/2006/customXml" ds:itemID="{9022B55D-0756-43F4-85E8-7A053EB451A8}">
  <ds:schemaRefs/>
</ds:datastoreItem>
</file>

<file path=customXml/itemProps2.xml><?xml version="1.0" encoding="utf-8"?>
<ds:datastoreItem xmlns:ds="http://schemas.openxmlformats.org/officeDocument/2006/customXml" ds:itemID="{98F53640-75E9-4522-83E6-2F236B87548F}">
  <ds:schemaRefs>
    <ds:schemaRef ds:uri="http://schemas.microsoft.com/DataMashup"/>
  </ds:schemaRefs>
</ds:datastoreItem>
</file>

<file path=customXml/itemProps20.xml><?xml version="1.0" encoding="utf-8"?>
<ds:datastoreItem xmlns:ds="http://schemas.openxmlformats.org/officeDocument/2006/customXml" ds:itemID="{7A9C0214-0B95-459B-AE7A-A6F26950AD29}">
  <ds:schemaRefs/>
</ds:datastoreItem>
</file>

<file path=customXml/itemProps21.xml><?xml version="1.0" encoding="utf-8"?>
<ds:datastoreItem xmlns:ds="http://schemas.openxmlformats.org/officeDocument/2006/customXml" ds:itemID="{BBD8ABB9-BB57-49B3-AAD8-DC23B0E4215D}">
  <ds:schemaRefs/>
</ds:datastoreItem>
</file>

<file path=customXml/itemProps22.xml><?xml version="1.0" encoding="utf-8"?>
<ds:datastoreItem xmlns:ds="http://schemas.openxmlformats.org/officeDocument/2006/customXml" ds:itemID="{E56130CC-01D1-4F83-854E-5D4E4B4F9372}">
  <ds:schemaRefs/>
</ds:datastoreItem>
</file>

<file path=customXml/itemProps23.xml><?xml version="1.0" encoding="utf-8"?>
<ds:datastoreItem xmlns:ds="http://schemas.openxmlformats.org/officeDocument/2006/customXml" ds:itemID="{650659EC-7B3B-42EB-840B-681890C7CC46}">
  <ds:schemaRefs/>
</ds:datastoreItem>
</file>

<file path=customXml/itemProps3.xml><?xml version="1.0" encoding="utf-8"?>
<ds:datastoreItem xmlns:ds="http://schemas.openxmlformats.org/officeDocument/2006/customXml" ds:itemID="{CB2C34AF-144B-44F6-883B-5B4227234A62}">
  <ds:schemaRefs/>
</ds:datastoreItem>
</file>

<file path=customXml/itemProps4.xml><?xml version="1.0" encoding="utf-8"?>
<ds:datastoreItem xmlns:ds="http://schemas.openxmlformats.org/officeDocument/2006/customXml" ds:itemID="{D94AF597-F053-4043-9D15-9BD04E0FBD5B}">
  <ds:schemaRefs/>
</ds:datastoreItem>
</file>

<file path=customXml/itemProps5.xml><?xml version="1.0" encoding="utf-8"?>
<ds:datastoreItem xmlns:ds="http://schemas.openxmlformats.org/officeDocument/2006/customXml" ds:itemID="{0D1A3222-0B78-4B49-B5F1-14B8D6556B75}">
  <ds:schemaRefs/>
</ds:datastoreItem>
</file>

<file path=customXml/itemProps6.xml><?xml version="1.0" encoding="utf-8"?>
<ds:datastoreItem xmlns:ds="http://schemas.openxmlformats.org/officeDocument/2006/customXml" ds:itemID="{796CAD53-1F1C-45D3-AE91-941EDEBE6C69}">
  <ds:schemaRefs/>
</ds:datastoreItem>
</file>

<file path=customXml/itemProps7.xml><?xml version="1.0" encoding="utf-8"?>
<ds:datastoreItem xmlns:ds="http://schemas.openxmlformats.org/officeDocument/2006/customXml" ds:itemID="{50265F59-68C1-4B21-B503-B95F4FC0A092}">
  <ds:schemaRefs/>
</ds:datastoreItem>
</file>

<file path=customXml/itemProps8.xml><?xml version="1.0" encoding="utf-8"?>
<ds:datastoreItem xmlns:ds="http://schemas.openxmlformats.org/officeDocument/2006/customXml" ds:itemID="{348081B1-7218-426C-AD25-D6E3CDEC9FD1}">
  <ds:schemaRefs/>
</ds:datastoreItem>
</file>

<file path=customXml/itemProps9.xml><?xml version="1.0" encoding="utf-8"?>
<ds:datastoreItem xmlns:ds="http://schemas.openxmlformats.org/officeDocument/2006/customXml" ds:itemID="{A344155F-6F3A-4DDA-9A12-31A536F532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Jens</cp:lastModifiedBy>
  <dcterms:created xsi:type="dcterms:W3CDTF">2018-04-09T19:09:37Z</dcterms:created>
  <dcterms:modified xsi:type="dcterms:W3CDTF">2018-04-09T19:29:48Z</dcterms:modified>
</cp:coreProperties>
</file>