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ichard\Dropbox\Training\Raw Data\"/>
    </mc:Choice>
  </mc:AlternateContent>
  <bookViews>
    <workbookView xWindow="0" yWindow="0" windowWidth="24000" windowHeight="8775"/>
  </bookViews>
  <sheets>
    <sheet name="JANUARY" sheetId="2" r:id="rId1"/>
    <sheet name="FEBRUARY" sheetId="3" r:id="rId2"/>
    <sheet name="MARCH" sheetId="4" r:id="rId3"/>
    <sheet name="APRIL" sheetId="5" r:id="rId4"/>
    <sheet name="MAY" sheetId="6" r:id="rId5"/>
    <sheet name="JUNE" sheetId="7" r:id="rId6"/>
    <sheet name="JULY" sheetId="8" r:id="rId7"/>
    <sheet name="AUGUST" sheetId="9" r:id="rId8"/>
    <sheet name="SEPTEMBER" sheetId="10" r:id="rId9"/>
    <sheet name="OCTOBER" sheetId="11" r:id="rId10"/>
    <sheet name="NOVEMBER" sheetId="12" r:id="rId11"/>
    <sheet name="DECEMBER" sheetId="13" r:id="rId12"/>
  </sheets>
  <definedNames>
    <definedName name="CalendarYear">JANUARY!$C$3</definedName>
    <definedName name="DaysAndWeeks">{0,1,2,3,4,5,6} + {0;1;2;3;4;5}*7</definedName>
    <definedName name="_xlnm.Print_Area" localSheetId="3">APRIL!$A$5:$I$19</definedName>
    <definedName name="_xlnm.Print_Area" localSheetId="7">AUGUST!$A$5:$I$19</definedName>
    <definedName name="_xlnm.Print_Area" localSheetId="11">DECEMBER!$A$5:$H$19</definedName>
    <definedName name="_xlnm.Print_Area" localSheetId="1">FEBRUARY!$A$5:$I$19</definedName>
    <definedName name="_xlnm.Print_Area" localSheetId="0">JANUARY!$A$5:$I$19</definedName>
    <definedName name="_xlnm.Print_Area" localSheetId="6">JULY!$A$5:$I$19</definedName>
    <definedName name="_xlnm.Print_Area" localSheetId="5">JUNE!$A$5:$I$19</definedName>
    <definedName name="_xlnm.Print_Area" localSheetId="2">MARCH!$A$5:$I$19</definedName>
    <definedName name="_xlnm.Print_Area" localSheetId="4">MAY!$A$5:$I$19</definedName>
    <definedName name="_xlnm.Print_Area" localSheetId="10">NOVEMBER!$A$5:$I$19</definedName>
    <definedName name="_xlnm.Print_Area" localSheetId="9">OCTOBER!$A$5:$I$19</definedName>
    <definedName name="_xlnm.Print_Area" localSheetId="8">SEPTEMBER!$A$5:$I$19</definedName>
    <definedName name="WeekStart">JANUARY!$E$3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" i="12" l="1" a="1"/>
  <c r="B18" i="12" s="1"/>
  <c r="B12" i="12" a="1"/>
  <c r="B12" i="12" s="1"/>
  <c r="G18" i="12" l="1"/>
  <c r="F18" i="12"/>
  <c r="E18" i="12"/>
  <c r="D18" i="12"/>
  <c r="C18" i="12"/>
  <c r="H18" i="12"/>
  <c r="H12" i="12"/>
  <c r="G12" i="12"/>
  <c r="F12" i="12"/>
  <c r="E12" i="12"/>
  <c r="D12" i="12"/>
  <c r="C12" i="12"/>
  <c r="B5" i="9"/>
  <c r="B5" i="10"/>
  <c r="B5" i="11"/>
  <c r="B5" i="12"/>
  <c r="B5" i="13"/>
  <c r="B5" i="8"/>
  <c r="B5" i="6"/>
  <c r="B5" i="7"/>
  <c r="B5" i="5"/>
  <c r="B5" i="4"/>
  <c r="B5" i="3"/>
  <c r="B18" i="13" l="1" a="1"/>
  <c r="B18" i="13" s="1"/>
  <c r="B16" i="13" a="1"/>
  <c r="B16" i="13" s="1"/>
  <c r="B14" i="13" a="1"/>
  <c r="B14" i="13" s="1"/>
  <c r="B12" i="13" a="1"/>
  <c r="B12" i="13" s="1"/>
  <c r="B10" i="13" a="1"/>
  <c r="B10" i="13" s="1"/>
  <c r="B8" i="13" a="1"/>
  <c r="B8" i="13" s="1"/>
  <c r="B16" i="12" a="1"/>
  <c r="B16" i="12" s="1"/>
  <c r="B14" i="12" a="1"/>
  <c r="B14" i="12" s="1"/>
  <c r="B10" i="12" a="1"/>
  <c r="D10" i="12" s="1"/>
  <c r="B8" i="12" a="1"/>
  <c r="B8" i="12" s="1"/>
  <c r="B18" i="11" a="1"/>
  <c r="C18" i="11" s="1"/>
  <c r="B16" i="11" a="1"/>
  <c r="B16" i="11" s="1"/>
  <c r="B14" i="11" a="1"/>
  <c r="B14" i="11" s="1"/>
  <c r="B12" i="11" a="1"/>
  <c r="B12" i="11" s="1"/>
  <c r="B10" i="11" a="1"/>
  <c r="B10" i="11" s="1"/>
  <c r="B8" i="11" a="1"/>
  <c r="B8" i="11" s="1"/>
  <c r="B18" i="10" a="1"/>
  <c r="B18" i="10" s="1"/>
  <c r="B16" i="10" a="1"/>
  <c r="B16" i="10" s="1"/>
  <c r="B14" i="10" a="1"/>
  <c r="B14" i="10" s="1"/>
  <c r="B12" i="10" a="1"/>
  <c r="B12" i="10" s="1"/>
  <c r="B10" i="10" a="1"/>
  <c r="B10" i="10" s="1"/>
  <c r="B8" i="10" a="1"/>
  <c r="B8" i="10" s="1"/>
  <c r="B18" i="9" a="1"/>
  <c r="B18" i="9" s="1"/>
  <c r="B16" i="9" a="1"/>
  <c r="B16" i="9" s="1"/>
  <c r="B14" i="9" a="1"/>
  <c r="B14" i="9" s="1"/>
  <c r="B12" i="9" a="1"/>
  <c r="B12" i="9" s="1"/>
  <c r="B10" i="9" a="1"/>
  <c r="B10" i="9" s="1"/>
  <c r="B8" i="9" a="1"/>
  <c r="B8" i="9" s="1"/>
  <c r="B18" i="8" a="1"/>
  <c r="B18" i="8" s="1"/>
  <c r="B16" i="8" a="1"/>
  <c r="B16" i="8" s="1"/>
  <c r="B14" i="8" a="1"/>
  <c r="B14" i="8" s="1"/>
  <c r="B12" i="8" a="1"/>
  <c r="B12" i="8" s="1"/>
  <c r="B10" i="8" a="1"/>
  <c r="B10" i="8" s="1"/>
  <c r="B8" i="8" a="1"/>
  <c r="B8" i="8" s="1"/>
  <c r="B18" i="7" a="1"/>
  <c r="B18" i="7" s="1"/>
  <c r="B16" i="7" a="1"/>
  <c r="B16" i="7" s="1"/>
  <c r="B14" i="7" a="1"/>
  <c r="B14" i="7" s="1"/>
  <c r="B12" i="7" a="1"/>
  <c r="B12" i="7" s="1"/>
  <c r="B10" i="7" a="1"/>
  <c r="B10" i="7" s="1"/>
  <c r="B8" i="7" a="1"/>
  <c r="B8" i="7" s="1"/>
  <c r="B18" i="6" a="1"/>
  <c r="B18" i="6" s="1"/>
  <c r="B16" i="6" a="1"/>
  <c r="B16" i="6" s="1"/>
  <c r="B14" i="6" a="1"/>
  <c r="B14" i="6" s="1"/>
  <c r="B12" i="6" a="1"/>
  <c r="B12" i="6" s="1"/>
  <c r="B10" i="6" a="1"/>
  <c r="B10" i="6" s="1"/>
  <c r="B8" i="6" a="1"/>
  <c r="B8" i="6" s="1"/>
  <c r="B18" i="5" a="1"/>
  <c r="B18" i="5" s="1"/>
  <c r="B16" i="5" a="1"/>
  <c r="B16" i="5" s="1"/>
  <c r="B14" i="5" a="1"/>
  <c r="B14" i="5" s="1"/>
  <c r="B12" i="5" a="1"/>
  <c r="B12" i="5" s="1"/>
  <c r="B10" i="5" a="1"/>
  <c r="B10" i="5" s="1"/>
  <c r="B8" i="5" a="1"/>
  <c r="B8" i="5" s="1"/>
  <c r="B18" i="4" a="1"/>
  <c r="B18" i="4" s="1"/>
  <c r="B16" i="4" a="1"/>
  <c r="B16" i="4" s="1"/>
  <c r="B14" i="4" a="1"/>
  <c r="B14" i="4" s="1"/>
  <c r="B12" i="4" a="1"/>
  <c r="B12" i="4" s="1"/>
  <c r="B10" i="4" a="1"/>
  <c r="B10" i="4" s="1"/>
  <c r="B8" i="4" a="1"/>
  <c r="C8" i="4" s="1"/>
  <c r="C7" i="4" s="1"/>
  <c r="B18" i="3" a="1"/>
  <c r="B18" i="3" s="1"/>
  <c r="B16" i="3" a="1"/>
  <c r="B16" i="3" s="1"/>
  <c r="B14" i="3" a="1"/>
  <c r="B14" i="3" s="1"/>
  <c r="B12" i="3" a="1"/>
  <c r="B12" i="3" s="1"/>
  <c r="B10" i="3" a="1"/>
  <c r="B10" i="3" s="1"/>
  <c r="B8" i="3" a="1"/>
  <c r="B8" i="3" s="1"/>
  <c r="B18" i="2" a="1"/>
  <c r="B18" i="2" s="1"/>
  <c r="B16" i="2" a="1"/>
  <c r="B16" i="2" s="1"/>
  <c r="B14" i="2" a="1"/>
  <c r="B14" i="2" s="1"/>
  <c r="B12" i="2" a="1"/>
  <c r="B12" i="2" s="1"/>
  <c r="B10" i="2" a="1"/>
  <c r="F10" i="2" s="1"/>
  <c r="B8" i="2" a="1"/>
  <c r="F8" i="2" s="1"/>
  <c r="F7" i="2" s="1"/>
  <c r="G18" i="13" l="1"/>
  <c r="H18" i="13"/>
  <c r="F18" i="13"/>
  <c r="E18" i="13"/>
  <c r="D18" i="13"/>
  <c r="C18" i="13"/>
  <c r="G16" i="13"/>
  <c r="F16" i="13"/>
  <c r="H16" i="13"/>
  <c r="E16" i="13"/>
  <c r="D16" i="13"/>
  <c r="C16" i="13"/>
  <c r="H14" i="13"/>
  <c r="G14" i="13"/>
  <c r="F14" i="13"/>
  <c r="E14" i="13"/>
  <c r="D14" i="13"/>
  <c r="C14" i="13"/>
  <c r="H12" i="13"/>
  <c r="G12" i="13"/>
  <c r="F12" i="13"/>
  <c r="E12" i="13"/>
  <c r="D12" i="13"/>
  <c r="C12" i="13"/>
  <c r="G10" i="13"/>
  <c r="H10" i="13"/>
  <c r="F10" i="13"/>
  <c r="E10" i="13"/>
  <c r="D10" i="13"/>
  <c r="C10" i="13"/>
  <c r="G8" i="13"/>
  <c r="G7" i="13" s="1"/>
  <c r="H8" i="13"/>
  <c r="H7" i="13" s="1"/>
  <c r="F8" i="13"/>
  <c r="F7" i="13" s="1"/>
  <c r="E8" i="13"/>
  <c r="E7" i="13" s="1"/>
  <c r="D8" i="13"/>
  <c r="D7" i="13" s="1"/>
  <c r="C8" i="13"/>
  <c r="C7" i="13" s="1"/>
  <c r="G16" i="12"/>
  <c r="H16" i="12"/>
  <c r="F16" i="12"/>
  <c r="E16" i="12"/>
  <c r="D16" i="12"/>
  <c r="C16" i="12"/>
  <c r="H14" i="12"/>
  <c r="G14" i="12"/>
  <c r="F14" i="12"/>
  <c r="E14" i="12"/>
  <c r="D14" i="12"/>
  <c r="C14" i="12"/>
  <c r="B10" i="12"/>
  <c r="H10" i="12"/>
  <c r="G10" i="12"/>
  <c r="C10" i="12"/>
  <c r="F10" i="12"/>
  <c r="E10" i="12"/>
  <c r="G8" i="12"/>
  <c r="G7" i="12" s="1"/>
  <c r="F8" i="12"/>
  <c r="F7" i="12" s="1"/>
  <c r="H8" i="12"/>
  <c r="H7" i="12" s="1"/>
  <c r="E8" i="12"/>
  <c r="E7" i="12" s="1"/>
  <c r="C8" i="12"/>
  <c r="C7" i="12" s="1"/>
  <c r="D8" i="12"/>
  <c r="D7" i="12" s="1"/>
  <c r="H18" i="11"/>
  <c r="G18" i="11"/>
  <c r="F18" i="11"/>
  <c r="E18" i="11"/>
  <c r="B18" i="11"/>
  <c r="D18" i="11"/>
  <c r="H16" i="11"/>
  <c r="G16" i="11"/>
  <c r="F16" i="11"/>
  <c r="E16" i="11"/>
  <c r="D16" i="11"/>
  <c r="C16" i="11"/>
  <c r="H14" i="11"/>
  <c r="G14" i="11"/>
  <c r="F14" i="11"/>
  <c r="E14" i="11"/>
  <c r="D14" i="11"/>
  <c r="C14" i="11"/>
  <c r="G12" i="11"/>
  <c r="H12" i="11"/>
  <c r="F12" i="11"/>
  <c r="D12" i="11"/>
  <c r="E12" i="11"/>
  <c r="C12" i="11"/>
  <c r="G10" i="11"/>
  <c r="H10" i="11"/>
  <c r="F10" i="11"/>
  <c r="E10" i="11"/>
  <c r="D10" i="11"/>
  <c r="C10" i="11"/>
  <c r="G8" i="11"/>
  <c r="G7" i="11" s="1"/>
  <c r="H8" i="11"/>
  <c r="H7" i="11" s="1"/>
  <c r="F8" i="11"/>
  <c r="F7" i="11" s="1"/>
  <c r="E8" i="11"/>
  <c r="E7" i="11" s="1"/>
  <c r="D8" i="11"/>
  <c r="D7" i="11" s="1"/>
  <c r="C8" i="11"/>
  <c r="C7" i="11" s="1"/>
  <c r="G18" i="10"/>
  <c r="H18" i="10"/>
  <c r="F18" i="10"/>
  <c r="E18" i="10"/>
  <c r="D18" i="10"/>
  <c r="C18" i="10"/>
  <c r="H16" i="10"/>
  <c r="G16" i="10"/>
  <c r="F16" i="10"/>
  <c r="E16" i="10"/>
  <c r="D16" i="10"/>
  <c r="C16" i="10"/>
  <c r="G14" i="10"/>
  <c r="H14" i="10"/>
  <c r="F14" i="10"/>
  <c r="E14" i="10"/>
  <c r="D14" i="10"/>
  <c r="C14" i="10"/>
  <c r="H12" i="10"/>
  <c r="G12" i="10"/>
  <c r="F12" i="10"/>
  <c r="E12" i="10"/>
  <c r="D12" i="10"/>
  <c r="C12" i="10"/>
  <c r="H10" i="10"/>
  <c r="G10" i="10"/>
  <c r="F10" i="10"/>
  <c r="E10" i="10"/>
  <c r="D10" i="10"/>
  <c r="C10" i="10"/>
  <c r="G8" i="10"/>
  <c r="G7" i="10" s="1"/>
  <c r="F8" i="10"/>
  <c r="F7" i="10" s="1"/>
  <c r="E8" i="10"/>
  <c r="E7" i="10" s="1"/>
  <c r="D8" i="10"/>
  <c r="D7" i="10" s="1"/>
  <c r="H8" i="10"/>
  <c r="H7" i="10" s="1"/>
  <c r="C8" i="10"/>
  <c r="C7" i="10" s="1"/>
  <c r="G18" i="9"/>
  <c r="H18" i="9"/>
  <c r="F18" i="9"/>
  <c r="E18" i="9"/>
  <c r="D18" i="9"/>
  <c r="C18" i="9"/>
  <c r="G16" i="9"/>
  <c r="H16" i="9"/>
  <c r="F16" i="9"/>
  <c r="D16" i="9"/>
  <c r="C16" i="9"/>
  <c r="E16" i="9"/>
  <c r="H14" i="9"/>
  <c r="G14" i="9"/>
  <c r="F14" i="9"/>
  <c r="E14" i="9"/>
  <c r="D14" i="9"/>
  <c r="C14" i="9"/>
  <c r="G12" i="9"/>
  <c r="H12" i="9"/>
  <c r="F12" i="9"/>
  <c r="E12" i="9"/>
  <c r="D12" i="9"/>
  <c r="C12" i="9"/>
  <c r="G10" i="9"/>
  <c r="H10" i="9"/>
  <c r="F10" i="9"/>
  <c r="E10" i="9"/>
  <c r="D10" i="9"/>
  <c r="C10" i="9"/>
  <c r="H8" i="9"/>
  <c r="H7" i="9" s="1"/>
  <c r="G8" i="9"/>
  <c r="G7" i="9" s="1"/>
  <c r="F8" i="9"/>
  <c r="F7" i="9" s="1"/>
  <c r="E8" i="9"/>
  <c r="E7" i="9" s="1"/>
  <c r="D8" i="9"/>
  <c r="D7" i="9" s="1"/>
  <c r="C8" i="9"/>
  <c r="C7" i="9" s="1"/>
  <c r="G18" i="8"/>
  <c r="H18" i="8"/>
  <c r="F18" i="8"/>
  <c r="E18" i="8"/>
  <c r="D18" i="8"/>
  <c r="C18" i="8"/>
  <c r="G16" i="8"/>
  <c r="H16" i="8"/>
  <c r="F16" i="8"/>
  <c r="E16" i="8"/>
  <c r="D16" i="8"/>
  <c r="C16" i="8"/>
  <c r="G14" i="8"/>
  <c r="H14" i="8"/>
  <c r="F14" i="8"/>
  <c r="E14" i="8"/>
  <c r="D14" i="8"/>
  <c r="C14" i="8"/>
  <c r="H12" i="8"/>
  <c r="G12" i="8"/>
  <c r="F12" i="8"/>
  <c r="E12" i="8"/>
  <c r="D12" i="8"/>
  <c r="C12" i="8"/>
  <c r="H10" i="8"/>
  <c r="G10" i="8"/>
  <c r="F10" i="8"/>
  <c r="E10" i="8"/>
  <c r="D10" i="8"/>
  <c r="C10" i="8"/>
  <c r="G8" i="8"/>
  <c r="G7" i="8" s="1"/>
  <c r="H8" i="8"/>
  <c r="H7" i="8" s="1"/>
  <c r="F8" i="8"/>
  <c r="F7" i="8" s="1"/>
  <c r="E8" i="8"/>
  <c r="E7" i="8" s="1"/>
  <c r="D8" i="8"/>
  <c r="D7" i="8" s="1"/>
  <c r="C8" i="8"/>
  <c r="C7" i="8" s="1"/>
  <c r="G18" i="7"/>
  <c r="H18" i="7"/>
  <c r="F18" i="7"/>
  <c r="E18" i="7"/>
  <c r="D18" i="7"/>
  <c r="C18" i="7"/>
  <c r="H16" i="7"/>
  <c r="G16" i="7"/>
  <c r="F16" i="7"/>
  <c r="E16" i="7"/>
  <c r="D16" i="7"/>
  <c r="C16" i="7"/>
  <c r="G14" i="7"/>
  <c r="H14" i="7"/>
  <c r="F14" i="7"/>
  <c r="E14" i="7"/>
  <c r="D14" i="7"/>
  <c r="C14" i="7"/>
  <c r="G12" i="7"/>
  <c r="H12" i="7"/>
  <c r="F12" i="7"/>
  <c r="E12" i="7"/>
  <c r="D12" i="7"/>
  <c r="C12" i="7"/>
  <c r="G10" i="7"/>
  <c r="H10" i="7"/>
  <c r="F10" i="7"/>
  <c r="E10" i="7"/>
  <c r="D10" i="7"/>
  <c r="C10" i="7"/>
  <c r="G8" i="7"/>
  <c r="G7" i="7" s="1"/>
  <c r="H8" i="7"/>
  <c r="H7" i="7" s="1"/>
  <c r="F8" i="7"/>
  <c r="F7" i="7" s="1"/>
  <c r="E8" i="7"/>
  <c r="E7" i="7" s="1"/>
  <c r="D8" i="7"/>
  <c r="D7" i="7" s="1"/>
  <c r="C8" i="7"/>
  <c r="C7" i="7" s="1"/>
  <c r="G18" i="6"/>
  <c r="H18" i="6"/>
  <c r="F18" i="6"/>
  <c r="E18" i="6"/>
  <c r="D18" i="6"/>
  <c r="C18" i="6"/>
  <c r="G16" i="6"/>
  <c r="H16" i="6"/>
  <c r="F16" i="6"/>
  <c r="E16" i="6"/>
  <c r="D16" i="6"/>
  <c r="C16" i="6"/>
  <c r="H14" i="6"/>
  <c r="G14" i="6"/>
  <c r="E14" i="6"/>
  <c r="D14" i="6"/>
  <c r="C14" i="6"/>
  <c r="F14" i="6"/>
  <c r="H12" i="6"/>
  <c r="G12" i="6"/>
  <c r="E12" i="6"/>
  <c r="D12" i="6"/>
  <c r="C12" i="6"/>
  <c r="F12" i="6"/>
  <c r="G10" i="6"/>
  <c r="H10" i="6"/>
  <c r="F10" i="6"/>
  <c r="E10" i="6"/>
  <c r="D10" i="6"/>
  <c r="C10" i="6"/>
  <c r="G8" i="6"/>
  <c r="G7" i="6" s="1"/>
  <c r="H8" i="6"/>
  <c r="H7" i="6" s="1"/>
  <c r="F8" i="6"/>
  <c r="F7" i="6" s="1"/>
  <c r="E8" i="6"/>
  <c r="E7" i="6" s="1"/>
  <c r="D8" i="6"/>
  <c r="D7" i="6" s="1"/>
  <c r="C8" i="6"/>
  <c r="C7" i="6" s="1"/>
  <c r="H18" i="5"/>
  <c r="F18" i="5"/>
  <c r="E18" i="5"/>
  <c r="G18" i="5"/>
  <c r="D18" i="5"/>
  <c r="C18" i="5"/>
  <c r="H16" i="5"/>
  <c r="G16" i="5"/>
  <c r="F16" i="5"/>
  <c r="E16" i="5"/>
  <c r="D16" i="5"/>
  <c r="C16" i="5"/>
  <c r="G14" i="5"/>
  <c r="H14" i="5"/>
  <c r="F14" i="5"/>
  <c r="E14" i="5"/>
  <c r="D14" i="5"/>
  <c r="C14" i="5"/>
  <c r="G12" i="5"/>
  <c r="H12" i="5"/>
  <c r="F12" i="5"/>
  <c r="E12" i="5"/>
  <c r="D12" i="5"/>
  <c r="C12" i="5"/>
  <c r="G10" i="5"/>
  <c r="H10" i="5"/>
  <c r="F10" i="5"/>
  <c r="E10" i="5"/>
  <c r="D10" i="5"/>
  <c r="C10" i="5"/>
  <c r="G8" i="5"/>
  <c r="G7" i="5" s="1"/>
  <c r="H8" i="5"/>
  <c r="H7" i="5" s="1"/>
  <c r="F8" i="5"/>
  <c r="F7" i="5" s="1"/>
  <c r="E8" i="5"/>
  <c r="E7" i="5" s="1"/>
  <c r="D8" i="5"/>
  <c r="D7" i="5" s="1"/>
  <c r="C8" i="5"/>
  <c r="C7" i="5" s="1"/>
  <c r="G18" i="4"/>
  <c r="H18" i="4"/>
  <c r="F18" i="4"/>
  <c r="E18" i="4"/>
  <c r="D18" i="4"/>
  <c r="C18" i="4"/>
  <c r="G16" i="4"/>
  <c r="F16" i="4"/>
  <c r="E16" i="4"/>
  <c r="D16" i="4"/>
  <c r="H16" i="4"/>
  <c r="C16" i="4"/>
  <c r="G14" i="4"/>
  <c r="H14" i="4"/>
  <c r="F14" i="4"/>
  <c r="E14" i="4"/>
  <c r="D14" i="4"/>
  <c r="C14" i="4"/>
  <c r="H12" i="4"/>
  <c r="F12" i="4"/>
  <c r="E12" i="4"/>
  <c r="D12" i="4"/>
  <c r="C12" i="4"/>
  <c r="G12" i="4"/>
  <c r="H10" i="4"/>
  <c r="G10" i="4"/>
  <c r="F10" i="4"/>
  <c r="E10" i="4"/>
  <c r="D10" i="4"/>
  <c r="C10" i="4"/>
  <c r="H8" i="4"/>
  <c r="H7" i="4" s="1"/>
  <c r="G8" i="4"/>
  <c r="G7" i="4" s="1"/>
  <c r="F8" i="4"/>
  <c r="F7" i="4" s="1"/>
  <c r="B8" i="4"/>
  <c r="E8" i="4"/>
  <c r="E7" i="4" s="1"/>
  <c r="D8" i="4"/>
  <c r="D7" i="4" s="1"/>
  <c r="H18" i="3"/>
  <c r="G18" i="3"/>
  <c r="F18" i="3"/>
  <c r="E18" i="3"/>
  <c r="D18" i="3"/>
  <c r="C18" i="3"/>
  <c r="G16" i="3"/>
  <c r="F16" i="3"/>
  <c r="E16" i="3"/>
  <c r="D16" i="3"/>
  <c r="H16" i="3"/>
  <c r="C16" i="3"/>
  <c r="F14" i="3"/>
  <c r="E14" i="3"/>
  <c r="D14" i="3"/>
  <c r="G14" i="3"/>
  <c r="C14" i="3"/>
  <c r="H14" i="3"/>
  <c r="G12" i="3"/>
  <c r="D12" i="3"/>
  <c r="H12" i="3"/>
  <c r="F12" i="3"/>
  <c r="E12" i="3"/>
  <c r="C12" i="3"/>
  <c r="D10" i="3"/>
  <c r="H10" i="3"/>
  <c r="G10" i="3"/>
  <c r="C10" i="3"/>
  <c r="F10" i="3"/>
  <c r="E10" i="3"/>
  <c r="G8" i="3"/>
  <c r="G7" i="3" s="1"/>
  <c r="H8" i="3"/>
  <c r="H7" i="3" s="1"/>
  <c r="F8" i="3"/>
  <c r="F7" i="3" s="1"/>
  <c r="E8" i="3"/>
  <c r="E7" i="3" s="1"/>
  <c r="D8" i="3"/>
  <c r="D7" i="3" s="1"/>
  <c r="C8" i="3"/>
  <c r="C7" i="3" s="1"/>
  <c r="G18" i="2"/>
  <c r="F18" i="2"/>
  <c r="H18" i="2"/>
  <c r="E18" i="2"/>
  <c r="D18" i="2"/>
  <c r="C18" i="2"/>
  <c r="G16" i="2"/>
  <c r="H16" i="2"/>
  <c r="F16" i="2"/>
  <c r="E16" i="2"/>
  <c r="D16" i="2"/>
  <c r="C16" i="2"/>
  <c r="G14" i="2"/>
  <c r="D14" i="2"/>
  <c r="H14" i="2"/>
  <c r="F14" i="2"/>
  <c r="E14" i="2"/>
  <c r="C14" i="2"/>
  <c r="H12" i="2"/>
  <c r="E12" i="2"/>
  <c r="G12" i="2"/>
  <c r="F12" i="2"/>
  <c r="D12" i="2"/>
  <c r="C12" i="2"/>
  <c r="H10" i="2"/>
  <c r="D10" i="2"/>
  <c r="C10" i="2"/>
  <c r="B10" i="2"/>
  <c r="G10" i="2"/>
  <c r="E10" i="2"/>
  <c r="E8" i="2"/>
  <c r="E7" i="2" s="1"/>
  <c r="B8" i="2"/>
  <c r="H8" i="2"/>
  <c r="H7" i="2" s="1"/>
  <c r="G8" i="2"/>
  <c r="G7" i="2" s="1"/>
  <c r="D8" i="2"/>
  <c r="D7" i="2" s="1"/>
  <c r="C8" i="2"/>
  <c r="C7" i="2" s="1"/>
  <c r="B7" i="13" l="1"/>
  <c r="B7" i="12"/>
  <c r="B7" i="11"/>
  <c r="B7" i="10"/>
  <c r="B7" i="9"/>
  <c r="B7" i="8"/>
  <c r="B7" i="7"/>
  <c r="B7" i="6"/>
  <c r="B7" i="5"/>
  <c r="B7" i="4"/>
  <c r="B7" i="3"/>
  <c r="B7" i="2"/>
  <c r="B5" i="2"/>
</calcChain>
</file>

<file path=xl/sharedStrings.xml><?xml version="1.0" encoding="utf-8"?>
<sst xmlns="http://schemas.openxmlformats.org/spreadsheetml/2006/main" count="40" uniqueCount="28">
  <si>
    <t>MAY</t>
  </si>
  <si>
    <t>FEBRUARY</t>
  </si>
  <si>
    <t>JANUARY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</si>
  <si>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</si>
  <si>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</si>
  <si>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</si>
  <si>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</si>
  <si>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</si>
  <si>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</si>
  <si>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</si>
  <si>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</si>
  <si>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</si>
  <si>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Enter year:</t>
  </si>
  <si>
    <t>Week start:</t>
  </si>
  <si>
    <t>FEB</t>
  </si>
  <si>
    <t>JAN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</si>
  <si>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</si>
  <si>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</si>
  <si>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</si>
  <si>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</si>
  <si>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</si>
  <si>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</si>
  <si>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</si>
  <si>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</si>
  <si>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</si>
  <si>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M</t>
  </si>
  <si>
    <t>Start the calendar on Sunday by changing cell E3 to S</t>
  </si>
  <si>
    <t>Birthday Party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</si>
</sst>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"/>
  </numFmts>
  <fonts count="7" x14ac:knownFonts="1">
    <font>
      <b/>
      <sz val="8"/>
      <color theme="1" tint="0.499984740745262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b/>
      <sz val="10"/>
      <color theme="0" tint="-0.24994659260841701"/>
      <name val="Trebuchet MS"/>
      <family val="2"/>
      <scheme val="minor"/>
    </font>
    <font>
      <b/>
      <sz val="9"/>
      <color theme="0" tint="-0.24994659260841701"/>
      <name val="Trebuchet MS"/>
      <family val="2"/>
      <scheme val="minor"/>
    </font>
    <font>
      <b/>
      <sz val="34"/>
      <color theme="1"/>
      <name val="Trebuchet MS"/>
      <family val="2"/>
      <scheme val="major"/>
    </font>
    <font>
      <b/>
      <sz val="22"/>
      <color theme="0" tint="-0.24994659260841701"/>
      <name val="Trebuchet MS"/>
      <family val="2"/>
      <scheme val="major"/>
    </font>
    <font>
      <b/>
      <u/>
      <sz val="10"/>
      <color theme="1"/>
      <name val="Trebuchet MS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ck">
        <color theme="4"/>
      </left>
      <right/>
      <top/>
      <bottom/>
      <diagonal/>
    </border>
    <border>
      <left style="thick">
        <color theme="4"/>
      </left>
      <right style="thick">
        <color theme="4"/>
      </right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</borders>
  <cellStyleXfs count="8">
    <xf numFmtId="0" fontId="0" fillId="0" borderId="0">
      <alignment horizontal="left" vertical="top" wrapText="1" indent="1"/>
    </xf>
    <xf numFmtId="0" fontId="4" fillId="0" borderId="0" applyNumberFormat="0" applyFill="0" applyBorder="0" applyProtection="0">
      <alignment horizontal="left" vertical="top"/>
    </xf>
    <xf numFmtId="0" fontId="1" fillId="0" borderId="0" applyNumberFormat="0" applyFill="0" applyProtection="0">
      <alignment vertical="top"/>
    </xf>
    <xf numFmtId="0" fontId="2" fillId="0" borderId="0" applyNumberFormat="0" applyFill="0" applyAlignment="0" applyProtection="0"/>
    <xf numFmtId="164" fontId="1" fillId="0" borderId="0" applyFill="0" applyProtection="0">
      <alignment horizontal="left" indent="1"/>
    </xf>
    <xf numFmtId="0" fontId="6" fillId="0" borderId="0" applyNumberFormat="0" applyFill="0" applyProtection="0">
      <alignment horizontal="center" vertical="top"/>
    </xf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horizontal="left"/>
    </xf>
  </cellStyleXfs>
  <cellXfs count="14">
    <xf numFmtId="0" fontId="0" fillId="0" borderId="0" xfId="0">
      <alignment horizontal="left" vertical="top" wrapText="1" indent="1"/>
    </xf>
    <xf numFmtId="0" fontId="2" fillId="0" borderId="0" xfId="3" applyAlignment="1">
      <alignment horizontal="left" vertical="top"/>
    </xf>
    <xf numFmtId="164" fontId="1" fillId="0" borderId="0" xfId="4" applyAlignment="1">
      <alignment horizontal="left" vertical="top"/>
    </xf>
    <xf numFmtId="0" fontId="0" fillId="0" borderId="1" xfId="0" applyBorder="1">
      <alignment horizontal="left" vertical="top" wrapText="1" indent="1"/>
    </xf>
    <xf numFmtId="0" fontId="0" fillId="0" borderId="2" xfId="0" applyBorder="1">
      <alignment horizontal="left" vertical="top" wrapText="1" indent="1"/>
    </xf>
    <xf numFmtId="0" fontId="4" fillId="0" borderId="0" xfId="1" applyAlignment="1">
      <alignment horizontal="center" vertical="top"/>
    </xf>
    <xf numFmtId="164" fontId="1" fillId="0" borderId="2" xfId="4" applyBorder="1">
      <alignment horizontal="left" indent="1"/>
    </xf>
    <xf numFmtId="0" fontId="1" fillId="0" borderId="0" xfId="2">
      <alignment vertical="top"/>
    </xf>
    <xf numFmtId="0" fontId="6" fillId="0" borderId="0" xfId="5">
      <alignment horizontal="center" vertical="top"/>
    </xf>
    <xf numFmtId="0" fontId="3" fillId="0" borderId="0" xfId="6" applyAlignment="1">
      <alignment horizontal="left" vertical="top"/>
    </xf>
    <xf numFmtId="0" fontId="6" fillId="0" borderId="3" xfId="5" applyBorder="1">
      <alignment horizontal="center" vertical="top"/>
    </xf>
    <xf numFmtId="0" fontId="6" fillId="0" borderId="4" xfId="5" applyBorder="1">
      <alignment horizontal="center" vertical="top"/>
    </xf>
    <xf numFmtId="0" fontId="5" fillId="0" borderId="0" xfId="7">
      <alignment horizontal="left"/>
    </xf>
    <xf numFmtId="164" fontId="4" fillId="0" borderId="0" xfId="1" applyNumberFormat="1">
      <alignment horizontal="left" vertical="top"/>
    </xf>
  </cellXfs>
  <cellStyles count="8">
    <cellStyle name="Heading 1" xfId="2" builtinId="16" customBuiltin="1"/>
    <cellStyle name="Heading 2" xfId="3" builtinId="17" customBuiltin="1"/>
    <cellStyle name="Heading 3" xfId="4" builtinId="18" customBuiltin="1"/>
    <cellStyle name="Heading 4" xfId="6" builtinId="19" customBuiltin="1"/>
    <cellStyle name="Hyperlink" xfId="5" builtinId="8" customBuiltin="1"/>
    <cellStyle name="Normal" xfId="0" builtinId="0" customBuiltin="1"/>
    <cellStyle name="Title" xfId="1" builtinId="15" customBuiltin="1"/>
    <cellStyle name="Year" xfId="7"/>
  </cellStyles>
  <dxfs count="24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12-month gold stripes">
      <a:dk1>
        <a:srgbClr val="000000"/>
      </a:dk1>
      <a:lt1>
        <a:srgbClr val="FFFFFF"/>
      </a:lt1>
      <a:dk2>
        <a:srgbClr val="1F1D00"/>
      </a:dk2>
      <a:lt2>
        <a:srgbClr val="FEFEFE"/>
      </a:lt2>
      <a:accent1>
        <a:srgbClr val="F2E900"/>
      </a:accent1>
      <a:accent2>
        <a:srgbClr val="E685C9"/>
      </a:accent2>
      <a:accent3>
        <a:srgbClr val="70D680"/>
      </a:accent3>
      <a:accent4>
        <a:srgbClr val="FF6963"/>
      </a:accent4>
      <a:accent5>
        <a:srgbClr val="61C6C5"/>
      </a:accent5>
      <a:accent6>
        <a:srgbClr val="F8A11D"/>
      </a:accent6>
      <a:hlink>
        <a:srgbClr val="61C6C5"/>
      </a:hlink>
      <a:folHlink>
        <a:srgbClr val="BFBFBF"/>
      </a:folHlink>
    </a:clrScheme>
    <a:fontScheme name="1-month gold stripes">
      <a:majorFont>
        <a:latin typeface="Trebuchet MS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0"/>
    <pageSetUpPr fitToPage="1"/>
  </sheetPr>
  <dimension ref="B2:I20"/>
  <sheetViews>
    <sheetView showGridLines="0" tabSelected="1" zoomScale="125" zoomScaleNormal="125" workbookViewId="0"/>
  </sheetViews>
  <sheetFormatPr defaultRowHeight="13.5" x14ac:dyDescent="0.3"/>
  <cols>
    <col min="1" max="1" width="5.5" customWidth="1"/>
    <col min="2" max="8" width="12.5" customWidth="1"/>
    <col min="9" max="9" width="5.5" customWidth="1"/>
  </cols>
  <sheetData>
    <row r="2" spans="2:9" ht="12.75" customHeight="1" x14ac:dyDescent="0.3">
      <c r="B2" s="9" t="s">
        <v>26</v>
      </c>
      <c r="C2" s="1"/>
      <c r="D2" s="1"/>
      <c r="E2" s="1"/>
      <c r="F2" s="1"/>
      <c r="G2" s="1"/>
      <c r="H2" s="1"/>
      <c r="I2" s="1"/>
    </row>
    <row r="3" spans="2:9" ht="15.75" customHeight="1" x14ac:dyDescent="0.3">
      <c r="B3" s="9" t="s">
        <v>12</v>
      </c>
      <c r="C3" s="9">
        <v>2015</v>
      </c>
      <c r="D3" s="9" t="s">
        <v>13</v>
      </c>
      <c r="E3" s="1" t="s">
        <v>25</v>
      </c>
      <c r="F3" s="1"/>
      <c r="G3" s="1"/>
    </row>
    <row r="4" spans="2:9" ht="16.5" customHeight="1" x14ac:dyDescent="0.3">
      <c r="E4" s="1"/>
      <c r="F4" s="1"/>
      <c r="G4" s="1"/>
      <c r="H4" s="8" t="s">
        <v>14</v>
      </c>
    </row>
    <row r="5" spans="2:9" ht="27.75" customHeight="1" x14ac:dyDescent="0.45">
      <c r="B5" s="12">
        <f>CalendarYear</f>
        <v>2015</v>
      </c>
      <c r="C5" s="12"/>
      <c r="E5" s="1"/>
      <c r="F5" s="1"/>
      <c r="G5" s="1"/>
    </row>
    <row r="6" spans="2:9" ht="44.25" customHeight="1" x14ac:dyDescent="0.3">
      <c r="B6" s="13" t="s">
        <v>2</v>
      </c>
      <c r="C6" s="13"/>
      <c r="D6" s="13"/>
      <c r="E6" s="13"/>
      <c r="F6" s="5"/>
    </row>
    <row r="7" spans="2:9" ht="18.75" customHeight="1" x14ac:dyDescent="0.3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3">
      <c r="B8" s="6">
        <f t="array" ref="B8:H8">DaysAndWeeks+DATE(CalendarYear,1,1)-WEEKDAY(DATE(CalendarYear,1,1),(WeekStart="M")+1)+1</f>
        <v>42002</v>
      </c>
      <c r="C8" s="6">
        <v>42003</v>
      </c>
      <c r="D8" s="6">
        <v>42004</v>
      </c>
      <c r="E8" s="6">
        <v>42005</v>
      </c>
      <c r="F8" s="6">
        <v>42006</v>
      </c>
      <c r="G8" s="6">
        <v>42007</v>
      </c>
      <c r="H8" s="6">
        <v>42008</v>
      </c>
    </row>
    <row r="9" spans="2:9" ht="39.75" customHeight="1" x14ac:dyDescent="0.3">
      <c r="B9" s="4"/>
      <c r="C9" s="4"/>
      <c r="D9" s="4"/>
      <c r="E9" s="4"/>
      <c r="F9" s="4"/>
      <c r="G9" s="4"/>
      <c r="H9" s="4"/>
    </row>
    <row r="10" spans="2:9" ht="15" customHeight="1" x14ac:dyDescent="0.3">
      <c r="B10" s="6">
        <f t="array" ref="B10:H10">DaysAndWeeks+DATE(CalendarYear,1,1)-WEEKDAY(DATE(CalendarYear,1,1),(WeekStart="M")+1)+8</f>
        <v>42009</v>
      </c>
      <c r="C10" s="6">
        <v>42010</v>
      </c>
      <c r="D10" s="6">
        <v>42011</v>
      </c>
      <c r="E10" s="6">
        <v>42012</v>
      </c>
      <c r="F10" s="6">
        <v>42013</v>
      </c>
      <c r="G10" s="6">
        <v>42014</v>
      </c>
      <c r="H10" s="6">
        <v>42015</v>
      </c>
    </row>
    <row r="11" spans="2:9" ht="39.75" customHeight="1" x14ac:dyDescent="0.3">
      <c r="B11" s="4"/>
      <c r="C11" s="4"/>
      <c r="D11" s="4"/>
      <c r="E11" s="4" t="s">
        <v>27</v>
      </c>
      <c r="F11" s="4"/>
      <c r="G11" s="4"/>
      <c r="H11" s="4"/>
    </row>
    <row r="12" spans="2:9" ht="15" customHeight="1" x14ac:dyDescent="0.3">
      <c r="B12" s="6">
        <f t="array" ref="B12:H12">DaysAndWeeks+DATE(CalendarYear,1,1)-WEEKDAY(DATE(CalendarYear,1,1),(WeekStart="M")+1)+15</f>
        <v>42016</v>
      </c>
      <c r="C12" s="6">
        <v>42017</v>
      </c>
      <c r="D12" s="6">
        <v>42018</v>
      </c>
      <c r="E12" s="6">
        <v>42019</v>
      </c>
      <c r="F12" s="6">
        <v>42020</v>
      </c>
      <c r="G12" s="6">
        <v>42021</v>
      </c>
      <c r="H12" s="6">
        <v>42022</v>
      </c>
    </row>
    <row r="13" spans="2:9" ht="39.75" customHeight="1" x14ac:dyDescent="0.3">
      <c r="B13" s="4"/>
      <c r="C13" s="4"/>
      <c r="D13" s="4"/>
      <c r="E13" s="4"/>
      <c r="F13" s="4"/>
      <c r="G13" s="4"/>
      <c r="H13" s="4"/>
    </row>
    <row r="14" spans="2:9" ht="15" customHeight="1" x14ac:dyDescent="0.3">
      <c r="B14" s="6">
        <f t="array" ref="B14:H14">DaysAndWeeks+DATE(CalendarYear,1,1)-WEEKDAY(DATE(CalendarYear,1,1),(WeekStart="M")+1)+22</f>
        <v>42023</v>
      </c>
      <c r="C14" s="6">
        <v>42024</v>
      </c>
      <c r="D14" s="6">
        <v>42025</v>
      </c>
      <c r="E14" s="6">
        <v>42026</v>
      </c>
      <c r="F14" s="6">
        <v>42027</v>
      </c>
      <c r="G14" s="6">
        <v>42028</v>
      </c>
      <c r="H14" s="6">
        <v>42029</v>
      </c>
    </row>
    <row r="15" spans="2:9" ht="40.5" customHeight="1" x14ac:dyDescent="0.3">
      <c r="B15" s="4"/>
      <c r="C15" s="4"/>
      <c r="D15" s="4"/>
      <c r="E15" s="4"/>
      <c r="F15" s="4"/>
      <c r="G15" s="4"/>
      <c r="H15" s="4"/>
    </row>
    <row r="16" spans="2:9" ht="15" customHeight="1" x14ac:dyDescent="0.3">
      <c r="B16" s="6">
        <f t="array" ref="B16:H16">DaysAndWeeks+DATE(CalendarYear,1,1)-WEEKDAY(DATE(CalendarYear,1,1),(WeekStart="M")+1)+29</f>
        <v>42030</v>
      </c>
      <c r="C16" s="6">
        <v>42031</v>
      </c>
      <c r="D16" s="6">
        <v>42032</v>
      </c>
      <c r="E16" s="6">
        <v>42033</v>
      </c>
      <c r="F16" s="6">
        <v>42034</v>
      </c>
      <c r="G16" s="6">
        <v>42035</v>
      </c>
      <c r="H16" s="6">
        <v>42036</v>
      </c>
    </row>
    <row r="17" spans="2:8" ht="39.75" customHeight="1" x14ac:dyDescent="0.3">
      <c r="B17" s="4"/>
      <c r="C17" s="4"/>
      <c r="D17" s="4"/>
      <c r="E17" s="4"/>
      <c r="F17" s="4"/>
      <c r="G17" s="4"/>
      <c r="H17" s="4"/>
    </row>
    <row r="18" spans="2:8" ht="15" customHeight="1" x14ac:dyDescent="0.3">
      <c r="B18" s="6">
        <f t="array" ref="B18:H18">DaysAndWeeks+DATE(CalendarYear,1,1)-WEEKDAY(DATE(CalendarYear,1,1),(WeekStart="M")+1)+36</f>
        <v>42037</v>
      </c>
      <c r="C18" s="6">
        <v>42038</v>
      </c>
      <c r="D18" s="6">
        <v>42039</v>
      </c>
      <c r="E18" s="6">
        <v>42040</v>
      </c>
      <c r="F18" s="6">
        <v>42041</v>
      </c>
      <c r="G18" s="6">
        <v>42042</v>
      </c>
      <c r="H18" s="6">
        <v>42043</v>
      </c>
    </row>
    <row r="19" spans="2:8" ht="39.75" customHeight="1" x14ac:dyDescent="0.3">
      <c r="B19" s="3"/>
      <c r="C19" s="3"/>
      <c r="D19" s="3"/>
      <c r="E19" s="3"/>
      <c r="F19" s="3"/>
      <c r="G19" s="3"/>
      <c r="H19" s="4"/>
    </row>
    <row r="20" spans="2:8" ht="14.25" customHeight="1" x14ac:dyDescent="0.3">
      <c r="B20" s="2"/>
      <c r="C20" s="2"/>
      <c r="D20" s="2"/>
      <c r="E20" s="2"/>
      <c r="F20" s="2"/>
      <c r="G20" s="2"/>
      <c r="H20" s="2"/>
    </row>
  </sheetData>
  <mergeCells count="2">
    <mergeCell ref="B5:C5"/>
    <mergeCell ref="B6:E6"/>
  </mergeCells>
  <conditionalFormatting sqref="B8:G8">
    <cfRule type="expression" dxfId="23" priority="4">
      <formula>DAY(B8)&gt;8</formula>
    </cfRule>
  </conditionalFormatting>
  <conditionalFormatting sqref="B16:H19">
    <cfRule type="expression" dxfId="22" priority="2">
      <formula>AND(DAY(B16)&gt;=1,DAY(B16)&lt;=15)</formula>
    </cfRule>
  </conditionalFormatting>
  <dataValidations count="1">
    <dataValidation type="list" allowBlank="1" showErrorMessage="1" errorTitle="Calendar cannot use this value." error="Please pick a value from the list." sqref="E3">
      <formula1>"M,S"</formula1>
    </dataValidation>
  </dataValidations>
  <hyperlinks>
    <hyperlink ref="H4" location="February!A1" display="February&gt;"/>
  </hyperlinks>
  <printOptions horizontalCentered="1"/>
  <pageMargins left="0.5" right="0.5" top="0.4" bottom="0.4" header="0.3" footer="0.3"/>
  <pageSetup fitToHeight="0" orientation="landscape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9" tint="0.39997558519241921"/>
    <pageSetUpPr fitToPage="1"/>
  </sheetPr>
  <dimension ref="B2:I20"/>
  <sheetViews>
    <sheetView showGridLines="0" zoomScale="125" zoomScaleNormal="125" workbookViewId="0"/>
  </sheetViews>
  <sheetFormatPr defaultRowHeight="13.5" x14ac:dyDescent="0.3"/>
  <cols>
    <col min="1" max="1" width="5.5" customWidth="1"/>
    <col min="2" max="8" width="12.5" customWidth="1"/>
    <col min="9" max="9" width="5.5" customWidth="1"/>
  </cols>
  <sheetData>
    <row r="2" spans="2:9" ht="12.75" customHeight="1" x14ac:dyDescent="0.3">
      <c r="B2" s="9"/>
      <c r="C2" s="1"/>
      <c r="D2" s="1"/>
      <c r="E2" s="1"/>
      <c r="F2" s="1"/>
      <c r="G2" s="1"/>
      <c r="H2" s="1"/>
      <c r="I2" s="1"/>
    </row>
    <row r="3" spans="2:9" ht="15.75" customHeight="1" x14ac:dyDescent="0.3">
      <c r="B3" s="9"/>
      <c r="C3" s="9"/>
      <c r="D3" s="9"/>
      <c r="E3" s="1"/>
      <c r="F3" s="1"/>
      <c r="G3" s="1"/>
    </row>
    <row r="4" spans="2:9" ht="16.5" customHeight="1" x14ac:dyDescent="0.3">
      <c r="B4" s="1"/>
      <c r="C4" s="1"/>
      <c r="D4" s="1"/>
      <c r="E4" s="1"/>
      <c r="F4" s="1"/>
      <c r="G4" s="10" t="s">
        <v>21</v>
      </c>
      <c r="H4" s="11" t="s">
        <v>23</v>
      </c>
      <c r="I4" s="1"/>
    </row>
    <row r="5" spans="2:9" ht="27.75" customHeight="1" x14ac:dyDescent="0.45">
      <c r="B5" s="12">
        <f>CalendarYear</f>
        <v>2015</v>
      </c>
      <c r="C5" s="12"/>
      <c r="E5" s="1"/>
      <c r="F5" s="1"/>
      <c r="G5" s="1"/>
      <c r="H5" s="8"/>
      <c r="I5" s="1"/>
    </row>
    <row r="6" spans="2:9" ht="44.25" customHeight="1" x14ac:dyDescent="0.3">
      <c r="B6" s="13" t="s">
        <v>9</v>
      </c>
      <c r="C6" s="13"/>
      <c r="D6" s="13"/>
      <c r="E6" s="13"/>
      <c r="F6" s="5"/>
    </row>
    <row r="7" spans="2:9" ht="18.75" customHeight="1" x14ac:dyDescent="0.3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3">
      <c r="B8" s="6">
        <f t="array" ref="B8:H8">DaysAndWeeks+DATE(CalendarYear,10,1)-WEEKDAY(DATE(CalendarYear,10,1),(WeekStart="M")+1)+1</f>
        <v>42275</v>
      </c>
      <c r="C8" s="6">
        <v>42276</v>
      </c>
      <c r="D8" s="6">
        <v>42277</v>
      </c>
      <c r="E8" s="6">
        <v>42278</v>
      </c>
      <c r="F8" s="6">
        <v>42279</v>
      </c>
      <c r="G8" s="6">
        <v>42280</v>
      </c>
      <c r="H8" s="6">
        <v>42281</v>
      </c>
    </row>
    <row r="9" spans="2:9" ht="39.75" customHeight="1" x14ac:dyDescent="0.3">
      <c r="B9" s="4"/>
      <c r="C9" s="4"/>
      <c r="D9" s="4"/>
      <c r="F9" s="4"/>
      <c r="G9" s="4"/>
      <c r="H9" s="4"/>
    </row>
    <row r="10" spans="2:9" ht="15" customHeight="1" x14ac:dyDescent="0.3">
      <c r="B10" s="6">
        <f t="array" ref="B10:H10">DaysAndWeeks+DATE(CalendarYear,10,1)-WEEKDAY(DATE(CalendarYear,10,1),(WeekStart="M")+1)+8</f>
        <v>42282</v>
      </c>
      <c r="C10" s="6">
        <v>42283</v>
      </c>
      <c r="D10" s="6">
        <v>42284</v>
      </c>
      <c r="E10" s="6">
        <v>42285</v>
      </c>
      <c r="F10" s="6">
        <v>42286</v>
      </c>
      <c r="G10" s="6">
        <v>42287</v>
      </c>
      <c r="H10" s="6">
        <v>42288</v>
      </c>
    </row>
    <row r="11" spans="2:9" ht="39.75" customHeight="1" x14ac:dyDescent="0.3">
      <c r="B11" s="4"/>
      <c r="C11" s="4"/>
      <c r="D11" s="4"/>
      <c r="E11" s="4"/>
      <c r="F11" s="4"/>
      <c r="G11" s="4"/>
      <c r="H11" s="4"/>
    </row>
    <row r="12" spans="2:9" ht="15" customHeight="1" x14ac:dyDescent="0.3">
      <c r="B12" s="6">
        <f t="array" ref="B12:H12">DaysAndWeeks+DATE(CalendarYear,10,1)-WEEKDAY(DATE(CalendarYear,10,1),(WeekStart="M")+1)+15</f>
        <v>42289</v>
      </c>
      <c r="C12" s="6">
        <v>42290</v>
      </c>
      <c r="D12" s="6">
        <v>42291</v>
      </c>
      <c r="E12" s="6">
        <v>42292</v>
      </c>
      <c r="F12" s="6">
        <v>42293</v>
      </c>
      <c r="G12" s="6">
        <v>42294</v>
      </c>
      <c r="H12" s="6">
        <v>42295</v>
      </c>
    </row>
    <row r="13" spans="2:9" ht="39.75" customHeight="1" x14ac:dyDescent="0.3">
      <c r="B13" s="4"/>
      <c r="C13" s="4"/>
      <c r="D13" s="4"/>
      <c r="E13" s="4"/>
      <c r="F13" s="4"/>
      <c r="G13" s="4"/>
      <c r="H13" s="4"/>
    </row>
    <row r="14" spans="2:9" ht="15" customHeight="1" x14ac:dyDescent="0.3">
      <c r="B14" s="6">
        <f t="array" ref="B14:H14">DaysAndWeeks+DATE(CalendarYear,10,1)-WEEKDAY(DATE(CalendarYear,10,1),(WeekStart="M")+1)+22</f>
        <v>42296</v>
      </c>
      <c r="C14" s="6">
        <v>42297</v>
      </c>
      <c r="D14" s="6">
        <v>42298</v>
      </c>
      <c r="E14" s="6">
        <v>42299</v>
      </c>
      <c r="F14" s="6">
        <v>42300</v>
      </c>
      <c r="G14" s="6">
        <v>42301</v>
      </c>
      <c r="H14" s="6">
        <v>42302</v>
      </c>
    </row>
    <row r="15" spans="2:9" ht="40.5" customHeight="1" x14ac:dyDescent="0.3">
      <c r="B15" s="4"/>
      <c r="C15" s="4"/>
      <c r="D15" s="4"/>
      <c r="E15" s="4"/>
      <c r="F15" s="4"/>
      <c r="G15" s="4"/>
      <c r="H15" s="4"/>
    </row>
    <row r="16" spans="2:9" ht="15" customHeight="1" x14ac:dyDescent="0.3">
      <c r="B16" s="6">
        <f t="array" ref="B16:H16">DaysAndWeeks+DATE(CalendarYear,10,1)-WEEKDAY(DATE(CalendarYear,10,1),(WeekStart="M")+1)+29</f>
        <v>42303</v>
      </c>
      <c r="C16" s="6">
        <v>42304</v>
      </c>
      <c r="D16" s="6">
        <v>42305</v>
      </c>
      <c r="E16" s="6">
        <v>42306</v>
      </c>
      <c r="F16" s="6">
        <v>42307</v>
      </c>
      <c r="G16" s="6">
        <v>42308</v>
      </c>
      <c r="H16" s="6">
        <v>42309</v>
      </c>
    </row>
    <row r="17" spans="2:8" ht="39.75" customHeight="1" x14ac:dyDescent="0.3">
      <c r="B17" s="4"/>
      <c r="C17" s="4"/>
      <c r="D17" s="4"/>
      <c r="E17" s="4"/>
      <c r="F17" s="4"/>
      <c r="G17" s="4"/>
      <c r="H17" s="4"/>
    </row>
    <row r="18" spans="2:8" ht="15" customHeight="1" x14ac:dyDescent="0.3">
      <c r="B18" s="6">
        <f t="array" ref="B18:H18">DaysAndWeeks+DATE(CalendarYear,10,1)-WEEKDAY(DATE(CalendarYear,10,1),(WeekStart="M")+1)+36</f>
        <v>42310</v>
      </c>
      <c r="C18" s="6">
        <v>42311</v>
      </c>
      <c r="D18" s="6">
        <v>42312</v>
      </c>
      <c r="E18" s="6">
        <v>42313</v>
      </c>
      <c r="F18" s="6">
        <v>42314</v>
      </c>
      <c r="G18" s="6">
        <v>42315</v>
      </c>
      <c r="H18" s="6">
        <v>42316</v>
      </c>
    </row>
    <row r="19" spans="2:8" ht="39.75" customHeight="1" x14ac:dyDescent="0.3">
      <c r="B19" s="3"/>
      <c r="C19" s="3"/>
      <c r="D19" s="3"/>
      <c r="E19" s="3"/>
      <c r="F19" s="3"/>
      <c r="G19" s="3"/>
      <c r="H19" s="4"/>
    </row>
    <row r="20" spans="2:8" ht="14.25" customHeight="1" x14ac:dyDescent="0.3">
      <c r="B20" s="2"/>
      <c r="C20" s="2"/>
      <c r="D20" s="2"/>
      <c r="E20" s="2"/>
      <c r="F20" s="2"/>
      <c r="G20" s="2"/>
      <c r="H20" s="2"/>
    </row>
  </sheetData>
  <mergeCells count="2">
    <mergeCell ref="B5:C5"/>
    <mergeCell ref="B6:E6"/>
  </mergeCells>
  <conditionalFormatting sqref="B8:G8">
    <cfRule type="expression" dxfId="5" priority="2">
      <formula>DAY(B8)&gt;8</formula>
    </cfRule>
  </conditionalFormatting>
  <conditionalFormatting sqref="B16:H19">
    <cfRule type="expression" dxfId="4" priority="1">
      <formula>AND(DAY(B16)&gt;=1,DAY(B16)&lt;=15)</formula>
    </cfRule>
  </conditionalFormatting>
  <hyperlinks>
    <hyperlink ref="H4" location="NOVEMBER!A1" display="NOV&gt;"/>
    <hyperlink ref="G4" location="SEPTEMBER!A1" display="&lt;SEP"/>
  </hyperlinks>
  <printOptions horizontalCentered="1"/>
  <pageMargins left="0.09" right="0.5" top="0.75" bottom="0.75" header="0.3" footer="0.3"/>
  <pageSetup fitToHeight="0" orientation="landscape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9" tint="-0.249977111117893"/>
    <pageSetUpPr fitToPage="1"/>
  </sheetPr>
  <dimension ref="B2:I20"/>
  <sheetViews>
    <sheetView showGridLines="0" zoomScale="125" zoomScaleNormal="125" workbookViewId="0"/>
  </sheetViews>
  <sheetFormatPr defaultRowHeight="13.5" x14ac:dyDescent="0.3"/>
  <cols>
    <col min="1" max="1" width="5.5" customWidth="1"/>
    <col min="2" max="8" width="12.5" customWidth="1"/>
    <col min="9" max="9" width="5.5" customWidth="1"/>
  </cols>
  <sheetData>
    <row r="2" spans="2:9" ht="12.75" customHeight="1" x14ac:dyDescent="0.3">
      <c r="B2" s="9"/>
      <c r="C2" s="1"/>
      <c r="D2" s="1"/>
      <c r="E2" s="1"/>
      <c r="F2" s="1"/>
      <c r="G2" s="1"/>
      <c r="H2" s="1"/>
      <c r="I2" s="1"/>
    </row>
    <row r="3" spans="2:9" ht="15.75" customHeight="1" x14ac:dyDescent="0.3">
      <c r="B3" s="9"/>
      <c r="C3" s="9"/>
      <c r="D3" s="9"/>
      <c r="E3" s="1"/>
      <c r="F3" s="1"/>
      <c r="G3" s="1"/>
    </row>
    <row r="4" spans="2:9" ht="16.5" customHeight="1" x14ac:dyDescent="0.3">
      <c r="B4" s="1"/>
      <c r="C4" s="1"/>
      <c r="D4" s="1"/>
      <c r="E4" s="1"/>
      <c r="F4" s="1"/>
      <c r="G4" s="10" t="s">
        <v>22</v>
      </c>
      <c r="H4" s="11" t="s">
        <v>24</v>
      </c>
      <c r="I4" s="1"/>
    </row>
    <row r="5" spans="2:9" ht="27.75" customHeight="1" x14ac:dyDescent="0.45">
      <c r="B5" s="12">
        <f>CalendarYear</f>
        <v>2015</v>
      </c>
      <c r="C5" s="12"/>
      <c r="E5" s="1"/>
      <c r="F5" s="1"/>
      <c r="G5" s="1"/>
      <c r="H5" s="8"/>
      <c r="I5" s="1"/>
    </row>
    <row r="6" spans="2:9" ht="44.25" customHeight="1" x14ac:dyDescent="0.3">
      <c r="B6" s="13" t="s">
        <v>10</v>
      </c>
      <c r="C6" s="13"/>
      <c r="D6" s="13"/>
      <c r="E6" s="13"/>
      <c r="F6" s="5"/>
    </row>
    <row r="7" spans="2:9" ht="18.75" customHeight="1" x14ac:dyDescent="0.3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3">
      <c r="B8" s="6">
        <f t="array" ref="B8:H8">DaysAndWeeks+DATE(CalendarYear,11,1)-WEEKDAY(DATE(CalendarYear,11,1),(WeekStart="M")+1)+1</f>
        <v>42303</v>
      </c>
      <c r="C8" s="6">
        <v>42304</v>
      </c>
      <c r="D8" s="6">
        <v>42305</v>
      </c>
      <c r="E8" s="6">
        <v>42306</v>
      </c>
      <c r="F8" s="6">
        <v>42307</v>
      </c>
      <c r="G8" s="6">
        <v>42308</v>
      </c>
      <c r="H8" s="6">
        <v>42309</v>
      </c>
    </row>
    <row r="9" spans="2:9" ht="39.75" customHeight="1" x14ac:dyDescent="0.3">
      <c r="B9" s="4"/>
      <c r="C9" s="4"/>
      <c r="D9" s="4"/>
      <c r="F9" s="4"/>
      <c r="G9" s="4"/>
      <c r="H9" s="4"/>
    </row>
    <row r="10" spans="2:9" ht="15" customHeight="1" x14ac:dyDescent="0.3">
      <c r="B10" s="6">
        <f t="array" ref="B10:H10">DaysAndWeeks+DATE(CalendarYear,11,1)-WEEKDAY(DATE(CalendarYear,11,1),(WeekStart="M")+1)+8</f>
        <v>42310</v>
      </c>
      <c r="C10" s="6">
        <v>42311</v>
      </c>
      <c r="D10" s="6">
        <v>42312</v>
      </c>
      <c r="E10" s="6">
        <v>42313</v>
      </c>
      <c r="F10" s="6">
        <v>42314</v>
      </c>
      <c r="G10" s="6">
        <v>42315</v>
      </c>
      <c r="H10" s="6">
        <v>42316</v>
      </c>
    </row>
    <row r="11" spans="2:9" ht="39.75" customHeight="1" x14ac:dyDescent="0.3">
      <c r="B11" s="4"/>
      <c r="C11" s="4"/>
      <c r="D11" s="4"/>
      <c r="E11" s="4"/>
      <c r="F11" s="4"/>
      <c r="G11" s="4"/>
      <c r="H11" s="4"/>
    </row>
    <row r="12" spans="2:9" ht="15" customHeight="1" x14ac:dyDescent="0.3">
      <c r="B12" s="6">
        <f t="array" ref="B12:H12">DaysAndWeeks+DATE(CalendarYear,11,1)-WEEKDAY(DATE(CalendarYear,11,1),(WeekStart="M")+1)+15</f>
        <v>42317</v>
      </c>
      <c r="C12" s="6">
        <v>42318</v>
      </c>
      <c r="D12" s="6">
        <v>42319</v>
      </c>
      <c r="E12" s="6">
        <v>42320</v>
      </c>
      <c r="F12" s="6">
        <v>42321</v>
      </c>
      <c r="G12" s="6">
        <v>42322</v>
      </c>
      <c r="H12" s="6">
        <v>42323</v>
      </c>
    </row>
    <row r="13" spans="2:9" ht="39.75" customHeight="1" x14ac:dyDescent="0.3">
      <c r="B13" s="4"/>
      <c r="C13" s="4"/>
      <c r="D13" s="4"/>
      <c r="E13" s="4"/>
      <c r="F13" s="4"/>
      <c r="G13" s="4"/>
      <c r="H13" s="4"/>
    </row>
    <row r="14" spans="2:9" ht="15" customHeight="1" x14ac:dyDescent="0.3">
      <c r="B14" s="6">
        <f t="array" ref="B14:H14">DaysAndWeeks+DATE(CalendarYear,11,1)-WEEKDAY(DATE(CalendarYear,11,1),(WeekStart="M")+1)+22</f>
        <v>42324</v>
      </c>
      <c r="C14" s="6">
        <v>42325</v>
      </c>
      <c r="D14" s="6">
        <v>42326</v>
      </c>
      <c r="E14" s="6">
        <v>42327</v>
      </c>
      <c r="F14" s="6">
        <v>42328</v>
      </c>
      <c r="G14" s="6">
        <v>42329</v>
      </c>
      <c r="H14" s="6">
        <v>42330</v>
      </c>
    </row>
    <row r="15" spans="2:9" ht="40.5" customHeight="1" x14ac:dyDescent="0.3">
      <c r="B15" s="4"/>
      <c r="C15" s="4"/>
      <c r="D15" s="4"/>
      <c r="E15" s="4"/>
      <c r="F15" s="4"/>
      <c r="G15" s="4"/>
      <c r="H15" s="4"/>
    </row>
    <row r="16" spans="2:9" ht="15" customHeight="1" x14ac:dyDescent="0.3">
      <c r="B16" s="6">
        <f t="array" ref="B16:H16">DaysAndWeeks+DATE(CalendarYear,11,1)-WEEKDAY(DATE(CalendarYear,11,1),(WeekStart="M")+1)+29</f>
        <v>42331</v>
      </c>
      <c r="C16" s="6">
        <v>42332</v>
      </c>
      <c r="D16" s="6">
        <v>42333</v>
      </c>
      <c r="E16" s="6">
        <v>42334</v>
      </c>
      <c r="F16" s="6">
        <v>42335</v>
      </c>
      <c r="G16" s="6">
        <v>42336</v>
      </c>
      <c r="H16" s="6">
        <v>42337</v>
      </c>
    </row>
    <row r="17" spans="2:8" ht="39.75" customHeight="1" x14ac:dyDescent="0.3">
      <c r="B17" s="4"/>
      <c r="C17" s="4"/>
      <c r="D17" s="4"/>
      <c r="E17" s="4"/>
      <c r="F17" s="4"/>
      <c r="G17" s="4"/>
      <c r="H17" s="4"/>
    </row>
    <row r="18" spans="2:8" ht="15" customHeight="1" x14ac:dyDescent="0.3">
      <c r="B18" s="6">
        <f t="array" ref="B18:H18">DaysAndWeeks+DATE(CalendarYear,11,1)-WEEKDAY(DATE(CalendarYear,11,1),(WeekStart="M")+1)+36</f>
        <v>42338</v>
      </c>
      <c r="C18" s="6">
        <v>42339</v>
      </c>
      <c r="D18" s="6">
        <v>42340</v>
      </c>
      <c r="E18" s="6">
        <v>42341</v>
      </c>
      <c r="F18" s="6">
        <v>42342</v>
      </c>
      <c r="G18" s="6">
        <v>42343</v>
      </c>
      <c r="H18" s="6">
        <v>42344</v>
      </c>
    </row>
    <row r="19" spans="2:8" ht="39.75" customHeight="1" x14ac:dyDescent="0.3">
      <c r="B19" s="3"/>
      <c r="C19" s="3"/>
      <c r="D19" s="3"/>
      <c r="E19" s="3"/>
      <c r="F19" s="3"/>
      <c r="G19" s="3"/>
      <c r="H19" s="4"/>
    </row>
    <row r="20" spans="2:8" ht="14.25" customHeight="1" x14ac:dyDescent="0.3">
      <c r="B20" s="2"/>
      <c r="C20" s="2"/>
      <c r="D20" s="2"/>
      <c r="E20" s="2"/>
      <c r="F20" s="2"/>
      <c r="G20" s="2"/>
      <c r="H20" s="2"/>
    </row>
  </sheetData>
  <mergeCells count="2">
    <mergeCell ref="B5:C5"/>
    <mergeCell ref="B6:E6"/>
  </mergeCells>
  <conditionalFormatting sqref="B8:G8">
    <cfRule type="expression" dxfId="3" priority="2">
      <formula>DAY(B8)&gt;8</formula>
    </cfRule>
  </conditionalFormatting>
  <conditionalFormatting sqref="B16:H19">
    <cfRule type="expression" dxfId="2" priority="1">
      <formula>AND(DAY(B16)&gt;=1,DAY(B16)&lt;=15)</formula>
    </cfRule>
  </conditionalFormatting>
  <hyperlinks>
    <hyperlink ref="H4" location="DECEMBER!A1" display="DEC&gt;"/>
    <hyperlink ref="G4" location="OCTOBER!A1" display="&lt;OCT"/>
  </hyperlinks>
  <printOptions horizontalCentered="1"/>
  <pageMargins left="0.09" right="0.5" top="0.75" bottom="0.75" header="0.3" footer="0.3"/>
  <pageSetup fitToHeight="0" orientation="landscape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9" tint="-0.499984740745262"/>
    <pageSetUpPr fitToPage="1"/>
  </sheetPr>
  <dimension ref="B2:I20"/>
  <sheetViews>
    <sheetView showGridLines="0" zoomScale="125" zoomScaleNormal="125" workbookViewId="0"/>
  </sheetViews>
  <sheetFormatPr defaultRowHeight="13.5" x14ac:dyDescent="0.3"/>
  <cols>
    <col min="1" max="1" width="5.5" customWidth="1"/>
    <col min="2" max="8" width="12.5" customWidth="1"/>
    <col min="9" max="9" width="5.5" customWidth="1"/>
  </cols>
  <sheetData>
    <row r="2" spans="2:9" ht="12.75" customHeight="1" x14ac:dyDescent="0.3">
      <c r="B2" s="9"/>
      <c r="C2" s="1"/>
      <c r="D2" s="1"/>
      <c r="E2" s="1"/>
      <c r="F2" s="1"/>
      <c r="G2" s="1"/>
      <c r="H2" s="1"/>
      <c r="I2" s="1"/>
    </row>
    <row r="3" spans="2:9" ht="15.75" customHeight="1" x14ac:dyDescent="0.3">
      <c r="B3" s="9"/>
      <c r="C3" s="9"/>
      <c r="D3" s="9"/>
      <c r="E3" s="1"/>
      <c r="F3" s="1"/>
      <c r="G3" s="1"/>
    </row>
    <row r="4" spans="2:9" ht="16.5" customHeight="1" x14ac:dyDescent="0.3">
      <c r="B4" s="1"/>
      <c r="C4" s="1"/>
      <c r="D4" s="1"/>
      <c r="E4" s="1"/>
      <c r="F4" s="1"/>
      <c r="G4" s="10" t="s">
        <v>23</v>
      </c>
      <c r="H4" s="11" t="s">
        <v>15</v>
      </c>
      <c r="I4" s="1"/>
    </row>
    <row r="5" spans="2:9" ht="27.75" customHeight="1" x14ac:dyDescent="0.45">
      <c r="B5" s="12">
        <f>CalendarYear</f>
        <v>2015</v>
      </c>
      <c r="C5" s="12"/>
      <c r="E5" s="1"/>
      <c r="F5" s="1"/>
      <c r="G5" s="1"/>
      <c r="H5" s="8"/>
      <c r="I5" s="1"/>
    </row>
    <row r="6" spans="2:9" ht="44.25" customHeight="1" x14ac:dyDescent="0.3">
      <c r="B6" s="13" t="s">
        <v>11</v>
      </c>
      <c r="C6" s="13"/>
      <c r="D6" s="13"/>
      <c r="E6" s="13"/>
      <c r="F6" s="5"/>
    </row>
    <row r="7" spans="2:9" ht="18.75" customHeight="1" x14ac:dyDescent="0.3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3">
      <c r="B8" s="6">
        <f t="array" ref="B8:H8">DaysAndWeeks+DATE(CalendarYear,12,1)-WEEKDAY(DATE(CalendarYear,12,1),(WeekStart="M")+1)+1</f>
        <v>42338</v>
      </c>
      <c r="C8" s="6">
        <v>42339</v>
      </c>
      <c r="D8" s="6">
        <v>42340</v>
      </c>
      <c r="E8" s="6">
        <v>42341</v>
      </c>
      <c r="F8" s="6">
        <v>42342</v>
      </c>
      <c r="G8" s="6">
        <v>42343</v>
      </c>
      <c r="H8" s="6">
        <v>42344</v>
      </c>
    </row>
    <row r="9" spans="2:9" ht="39.75" customHeight="1" x14ac:dyDescent="0.3">
      <c r="B9" s="4"/>
      <c r="C9" s="4"/>
      <c r="D9" s="4"/>
      <c r="F9" s="4"/>
      <c r="G9" s="4"/>
      <c r="H9" s="4"/>
    </row>
    <row r="10" spans="2:9" ht="15" customHeight="1" x14ac:dyDescent="0.3">
      <c r="B10" s="6">
        <f t="array" ref="B10:H10">DaysAndWeeks+DATE(CalendarYear,12,1)-WEEKDAY(DATE(CalendarYear,12,1),(WeekStart="M")+1)+8</f>
        <v>42345</v>
      </c>
      <c r="C10" s="6">
        <v>42346</v>
      </c>
      <c r="D10" s="6">
        <v>42347</v>
      </c>
      <c r="E10" s="6">
        <v>42348</v>
      </c>
      <c r="F10" s="6">
        <v>42349</v>
      </c>
      <c r="G10" s="6">
        <v>42350</v>
      </c>
      <c r="H10" s="6">
        <v>42351</v>
      </c>
    </row>
    <row r="11" spans="2:9" ht="39.75" customHeight="1" x14ac:dyDescent="0.3">
      <c r="B11" s="4"/>
      <c r="C11" s="4"/>
      <c r="D11" s="4"/>
      <c r="E11" s="4"/>
      <c r="F11" s="4"/>
      <c r="G11" s="4"/>
      <c r="H11" s="4"/>
    </row>
    <row r="12" spans="2:9" ht="15" customHeight="1" x14ac:dyDescent="0.3">
      <c r="B12" s="6">
        <f t="array" ref="B12:H12">DaysAndWeeks+DATE(CalendarYear,12,1)-WEEKDAY(DATE(CalendarYear,12,1),(WeekStart="M")+1)+15</f>
        <v>42352</v>
      </c>
      <c r="C12" s="6">
        <v>42353</v>
      </c>
      <c r="D12" s="6">
        <v>42354</v>
      </c>
      <c r="E12" s="6">
        <v>42355</v>
      </c>
      <c r="F12" s="6">
        <v>42356</v>
      </c>
      <c r="G12" s="6">
        <v>42357</v>
      </c>
      <c r="H12" s="6">
        <v>42358</v>
      </c>
    </row>
    <row r="13" spans="2:9" ht="39.75" customHeight="1" x14ac:dyDescent="0.3">
      <c r="B13" s="4"/>
      <c r="C13" s="4"/>
      <c r="D13" s="4"/>
      <c r="E13" s="4"/>
      <c r="F13" s="4"/>
      <c r="G13" s="4"/>
      <c r="H13" s="4"/>
    </row>
    <row r="14" spans="2:9" ht="15" customHeight="1" x14ac:dyDescent="0.3">
      <c r="B14" s="6">
        <f t="array" ref="B14:H14">DaysAndWeeks+DATE(CalendarYear,12,1)-WEEKDAY(DATE(CalendarYear,12,1),(WeekStart="M")+1)+22</f>
        <v>42359</v>
      </c>
      <c r="C14" s="6">
        <v>42360</v>
      </c>
      <c r="D14" s="6">
        <v>42361</v>
      </c>
      <c r="E14" s="6">
        <v>42362</v>
      </c>
      <c r="F14" s="6">
        <v>42363</v>
      </c>
      <c r="G14" s="6">
        <v>42364</v>
      </c>
      <c r="H14" s="6">
        <v>42365</v>
      </c>
    </row>
    <row r="15" spans="2:9" ht="40.5" customHeight="1" x14ac:dyDescent="0.3">
      <c r="B15" s="4"/>
      <c r="C15" s="4"/>
      <c r="D15" s="4"/>
      <c r="E15" s="4"/>
      <c r="F15" s="4"/>
      <c r="G15" s="4"/>
      <c r="H15" s="4"/>
    </row>
    <row r="16" spans="2:9" ht="15" customHeight="1" x14ac:dyDescent="0.3">
      <c r="B16" s="6">
        <f t="array" ref="B16:H16">DaysAndWeeks+DATE(CalendarYear,12,1)-WEEKDAY(DATE(CalendarYear,12,1),(WeekStart="M")+1)+29</f>
        <v>42366</v>
      </c>
      <c r="C16" s="6">
        <v>42367</v>
      </c>
      <c r="D16" s="6">
        <v>42368</v>
      </c>
      <c r="E16" s="6">
        <v>42369</v>
      </c>
      <c r="F16" s="6">
        <v>42370</v>
      </c>
      <c r="G16" s="6">
        <v>42371</v>
      </c>
      <c r="H16" s="6">
        <v>42372</v>
      </c>
    </row>
    <row r="17" spans="2:8" ht="39.75" customHeight="1" x14ac:dyDescent="0.3">
      <c r="B17" s="4"/>
      <c r="C17" s="4"/>
      <c r="D17" s="4"/>
      <c r="E17" s="4"/>
      <c r="F17" s="4"/>
      <c r="G17" s="4"/>
      <c r="H17" s="4"/>
    </row>
    <row r="18" spans="2:8" ht="15" customHeight="1" x14ac:dyDescent="0.3">
      <c r="B18" s="6">
        <f t="array" ref="B18:H18">DaysAndWeeks+DATE(CalendarYear,12,1)-WEEKDAY(DATE(CalendarYear,12,1),(WeekStart="M")+1)+36</f>
        <v>42373</v>
      </c>
      <c r="C18" s="6">
        <v>42374</v>
      </c>
      <c r="D18" s="6">
        <v>42375</v>
      </c>
      <c r="E18" s="6">
        <v>42376</v>
      </c>
      <c r="F18" s="6">
        <v>42377</v>
      </c>
      <c r="G18" s="6">
        <v>42378</v>
      </c>
      <c r="H18" s="6">
        <v>42379</v>
      </c>
    </row>
    <row r="19" spans="2:8" ht="39.75" customHeight="1" x14ac:dyDescent="0.3">
      <c r="B19" s="3"/>
      <c r="C19" s="3"/>
      <c r="D19" s="3"/>
      <c r="E19" s="3"/>
      <c r="F19" s="3"/>
      <c r="G19" s="3"/>
      <c r="H19" s="4"/>
    </row>
    <row r="20" spans="2:8" ht="14.25" customHeight="1" x14ac:dyDescent="0.3">
      <c r="B20" s="2"/>
      <c r="C20" s="2"/>
      <c r="D20" s="2"/>
      <c r="E20" s="2"/>
      <c r="F20" s="2"/>
      <c r="G20" s="2"/>
      <c r="H20" s="2"/>
    </row>
  </sheetData>
  <mergeCells count="2">
    <mergeCell ref="B5:C5"/>
    <mergeCell ref="B6:E6"/>
  </mergeCells>
  <conditionalFormatting sqref="B8:G8">
    <cfRule type="expression" dxfId="1" priority="2">
      <formula>DAY(B8)&gt;8</formula>
    </cfRule>
  </conditionalFormatting>
  <conditionalFormatting sqref="B16:H19">
    <cfRule type="expression" dxfId="0" priority="1">
      <formula>AND(DAY(B16)&gt;=1,DAY(B16)&lt;=15)</formula>
    </cfRule>
  </conditionalFormatting>
  <hyperlinks>
    <hyperlink ref="H4" location="JANUARY!A1" display="JAN&gt;"/>
    <hyperlink ref="G4" location="NOVEMBER!A1" display="&lt;NOV"/>
  </hyperlinks>
  <printOptions horizontalCentered="1"/>
  <pageMargins left="0.09" right="0.5" top="0.75" bottom="0.75" header="0.3" footer="0.3"/>
  <pageSetup fitToHeight="0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0" tint="-4.9989318521683403E-2"/>
    <pageSetUpPr fitToPage="1"/>
  </sheetPr>
  <dimension ref="B2:I19"/>
  <sheetViews>
    <sheetView showGridLines="0" zoomScale="125" zoomScaleNormal="125" workbookViewId="0"/>
  </sheetViews>
  <sheetFormatPr defaultRowHeight="13.5" x14ac:dyDescent="0.3"/>
  <cols>
    <col min="1" max="1" width="5.5" customWidth="1"/>
    <col min="2" max="8" width="12.5" customWidth="1"/>
    <col min="9" max="9" width="5.5" customWidth="1"/>
  </cols>
  <sheetData>
    <row r="2" spans="2:9" ht="12.75" customHeight="1" x14ac:dyDescent="0.3">
      <c r="B2" s="9"/>
      <c r="C2" s="1"/>
      <c r="D2" s="1"/>
      <c r="E2" s="1"/>
      <c r="F2" s="1"/>
      <c r="G2" s="1"/>
      <c r="H2" s="1"/>
      <c r="I2" s="1"/>
    </row>
    <row r="3" spans="2:9" ht="15.75" customHeight="1" x14ac:dyDescent="0.3">
      <c r="B3" s="9"/>
      <c r="C3" s="9"/>
      <c r="D3" s="9"/>
      <c r="E3" s="1"/>
      <c r="F3" s="1"/>
      <c r="G3" s="1"/>
    </row>
    <row r="4" spans="2:9" ht="16.5" customHeight="1" x14ac:dyDescent="0.3">
      <c r="G4" s="10" t="s">
        <v>15</v>
      </c>
      <c r="H4" s="8" t="s">
        <v>16</v>
      </c>
      <c r="I4" s="1"/>
    </row>
    <row r="5" spans="2:9" ht="27.75" customHeight="1" x14ac:dyDescent="0.45">
      <c r="B5" s="12">
        <f>CalendarYear</f>
        <v>2015</v>
      </c>
      <c r="C5" s="12"/>
      <c r="E5" s="1"/>
      <c r="I5" s="1"/>
    </row>
    <row r="6" spans="2:9" ht="44.25" customHeight="1" x14ac:dyDescent="0.3">
      <c r="B6" s="13" t="s">
        <v>1</v>
      </c>
      <c r="C6" s="13"/>
      <c r="D6" s="13"/>
      <c r="E6" s="13"/>
      <c r="F6" s="5"/>
    </row>
    <row r="7" spans="2:9" ht="18.75" customHeight="1" x14ac:dyDescent="0.3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3">
      <c r="B8" s="6">
        <f t="array" ref="B8:H8">DaysAndWeeks+DATE(CalendarYear,2,1)-WEEKDAY(DATE(CalendarYear,2,1),(WeekStart="M")+1)+1</f>
        <v>42030</v>
      </c>
      <c r="C8" s="6">
        <v>42031</v>
      </c>
      <c r="D8" s="6">
        <v>42032</v>
      </c>
      <c r="E8" s="6">
        <v>42033</v>
      </c>
      <c r="F8" s="6">
        <v>42034</v>
      </c>
      <c r="G8" s="6">
        <v>42035</v>
      </c>
      <c r="H8" s="6">
        <v>42036</v>
      </c>
    </row>
    <row r="9" spans="2:9" ht="39.75" customHeight="1" x14ac:dyDescent="0.3">
      <c r="B9" s="4"/>
      <c r="C9" s="4"/>
      <c r="D9" s="4"/>
      <c r="E9" s="4"/>
      <c r="F9" s="4"/>
      <c r="G9" s="4"/>
      <c r="H9" s="4"/>
    </row>
    <row r="10" spans="2:9" ht="15" customHeight="1" x14ac:dyDescent="0.3">
      <c r="B10" s="6">
        <f t="array" ref="B10:H10">DaysAndWeeks+DATE(CalendarYear,2,1)-WEEKDAY(DATE(CalendarYear,2,1),(WeekStart="M")+1)+8</f>
        <v>42037</v>
      </c>
      <c r="C10" s="6">
        <v>42038</v>
      </c>
      <c r="D10" s="6">
        <v>42039</v>
      </c>
      <c r="E10" s="6">
        <v>42040</v>
      </c>
      <c r="F10" s="6">
        <v>42041</v>
      </c>
      <c r="G10" s="6">
        <v>42042</v>
      </c>
      <c r="H10" s="6">
        <v>42043</v>
      </c>
    </row>
    <row r="11" spans="2:9" ht="39.75" customHeight="1" x14ac:dyDescent="0.3">
      <c r="B11" s="4"/>
      <c r="C11" s="4"/>
      <c r="D11" s="4"/>
      <c r="E11" s="4"/>
      <c r="F11" s="4"/>
      <c r="G11" s="4"/>
      <c r="H11" s="4"/>
    </row>
    <row r="12" spans="2:9" ht="15" customHeight="1" x14ac:dyDescent="0.3">
      <c r="B12" s="6">
        <f t="array" ref="B12:H12">DaysAndWeeks+DATE(CalendarYear,2,1)-WEEKDAY(DATE(CalendarYear,2,1),(WeekStart="M")+1)+15</f>
        <v>42044</v>
      </c>
      <c r="C12" s="6">
        <v>42045</v>
      </c>
      <c r="D12" s="6">
        <v>42046</v>
      </c>
      <c r="E12" s="6">
        <v>42047</v>
      </c>
      <c r="F12" s="6">
        <v>42048</v>
      </c>
      <c r="G12" s="6">
        <v>42049</v>
      </c>
      <c r="H12" s="6">
        <v>42050</v>
      </c>
    </row>
    <row r="13" spans="2:9" ht="39.75" customHeight="1" x14ac:dyDescent="0.3">
      <c r="B13" s="4"/>
      <c r="C13" s="4"/>
      <c r="D13" s="4"/>
      <c r="E13" s="4"/>
      <c r="F13" s="4"/>
      <c r="G13" s="4"/>
      <c r="H13" s="4"/>
    </row>
    <row r="14" spans="2:9" ht="15" customHeight="1" x14ac:dyDescent="0.3">
      <c r="B14" s="6">
        <f t="array" ref="B14:H14">DaysAndWeeks+DATE(CalendarYear,2,1)-WEEKDAY(DATE(CalendarYear,2,1),(WeekStart="M")+1)+22</f>
        <v>42051</v>
      </c>
      <c r="C14" s="6">
        <v>42052</v>
      </c>
      <c r="D14" s="6">
        <v>42053</v>
      </c>
      <c r="E14" s="6">
        <v>42054</v>
      </c>
      <c r="F14" s="6">
        <v>42055</v>
      </c>
      <c r="G14" s="6">
        <v>42056</v>
      </c>
      <c r="H14" s="6">
        <v>42057</v>
      </c>
    </row>
    <row r="15" spans="2:9" ht="40.5" customHeight="1" x14ac:dyDescent="0.3">
      <c r="B15" s="4"/>
      <c r="C15" s="4"/>
      <c r="D15" s="4"/>
      <c r="E15" s="4"/>
      <c r="F15" s="4"/>
      <c r="G15" s="4"/>
      <c r="H15" s="4"/>
    </row>
    <row r="16" spans="2:9" ht="15" customHeight="1" x14ac:dyDescent="0.3">
      <c r="B16" s="6">
        <f t="array" ref="B16:H16">DaysAndWeeks+DATE(CalendarYear,2,1)-WEEKDAY(DATE(CalendarYear,2,1),(WeekStart="M")+1)+29</f>
        <v>42058</v>
      </c>
      <c r="C16" s="6">
        <v>42059</v>
      </c>
      <c r="D16" s="6">
        <v>42060</v>
      </c>
      <c r="E16" s="6">
        <v>42061</v>
      </c>
      <c r="F16" s="6">
        <v>42062</v>
      </c>
      <c r="G16" s="6">
        <v>42063</v>
      </c>
      <c r="H16" s="6">
        <v>42064</v>
      </c>
    </row>
    <row r="17" spans="2:8" ht="39.75" customHeight="1" x14ac:dyDescent="0.3">
      <c r="B17" s="4"/>
      <c r="C17" s="4"/>
      <c r="D17" s="4"/>
      <c r="E17" s="4"/>
      <c r="F17" s="4"/>
      <c r="G17" s="4"/>
      <c r="H17" s="4"/>
    </row>
    <row r="18" spans="2:8" ht="15" customHeight="1" x14ac:dyDescent="0.3">
      <c r="B18" s="6">
        <f t="array" ref="B18:H18">DaysAndWeeks+DATE(CalendarYear,2,1)-WEEKDAY(DATE(CalendarYear,2,1),(WeekStart="M")+1)+36</f>
        <v>42065</v>
      </c>
      <c r="C18" s="6">
        <v>42066</v>
      </c>
      <c r="D18" s="6">
        <v>42067</v>
      </c>
      <c r="E18" s="6">
        <v>42068</v>
      </c>
      <c r="F18" s="6">
        <v>42069</v>
      </c>
      <c r="G18" s="6">
        <v>42070</v>
      </c>
      <c r="H18" s="6">
        <v>42071</v>
      </c>
    </row>
    <row r="19" spans="2:8" ht="39.75" customHeight="1" x14ac:dyDescent="0.3">
      <c r="B19" s="3"/>
      <c r="C19" s="3"/>
      <c r="D19" s="3"/>
      <c r="E19" s="3"/>
      <c r="F19" s="3"/>
      <c r="G19" s="3"/>
      <c r="H19" s="4"/>
    </row>
  </sheetData>
  <mergeCells count="2">
    <mergeCell ref="B5:C5"/>
    <mergeCell ref="B6:E6"/>
  </mergeCells>
  <conditionalFormatting sqref="B8:G8">
    <cfRule type="expression" dxfId="21" priority="2">
      <formula>DAY(B8)&gt;8</formula>
    </cfRule>
  </conditionalFormatting>
  <conditionalFormatting sqref="B16:H19">
    <cfRule type="expression" dxfId="20" priority="1">
      <formula>AND(DAY(B16)&gt;=1,DAY(B16)&lt;=15)</formula>
    </cfRule>
  </conditionalFormatting>
  <hyperlinks>
    <hyperlink ref="H4" location="MARCH!A1" display="FEBRUARY&gt;"/>
    <hyperlink ref="G4" location="JANUARY!A1" display="&lt;JAN"/>
  </hyperlinks>
  <printOptions horizontalCentered="1"/>
  <pageMargins left="0.09" right="0.5" top="0.75" bottom="0.75" header="0.3" footer="0.3"/>
  <pageSetup fitToHeight="0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0" tint="-0.14999847407452621"/>
    <pageSetUpPr fitToPage="1"/>
  </sheetPr>
  <dimension ref="B2:I19"/>
  <sheetViews>
    <sheetView showGridLines="0" zoomScale="125" zoomScaleNormal="125" workbookViewId="0"/>
  </sheetViews>
  <sheetFormatPr defaultRowHeight="13.5" x14ac:dyDescent="0.3"/>
  <cols>
    <col min="1" max="1" width="5.5" customWidth="1"/>
    <col min="2" max="8" width="12.5" customWidth="1"/>
    <col min="9" max="9" width="5.5" customWidth="1"/>
  </cols>
  <sheetData>
    <row r="2" spans="2:9" ht="12.75" customHeight="1" x14ac:dyDescent="0.3">
      <c r="B2" s="9"/>
      <c r="C2" s="1"/>
      <c r="D2" s="1"/>
      <c r="E2" s="1"/>
      <c r="F2" s="1"/>
      <c r="G2" s="1"/>
      <c r="H2" s="1"/>
      <c r="I2" s="1"/>
    </row>
    <row r="3" spans="2:9" ht="15.75" customHeight="1" x14ac:dyDescent="0.3">
      <c r="B3" s="9"/>
      <c r="C3" s="9"/>
      <c r="D3" s="9"/>
      <c r="E3" s="1"/>
      <c r="F3" s="1"/>
      <c r="G3" s="1"/>
    </row>
    <row r="4" spans="2:9" ht="16.5" customHeight="1" x14ac:dyDescent="0.3">
      <c r="B4" s="1"/>
      <c r="C4" s="1"/>
      <c r="D4" s="1"/>
      <c r="E4" s="1"/>
      <c r="F4" s="1"/>
      <c r="G4" s="10" t="s">
        <v>14</v>
      </c>
      <c r="H4" s="11" t="s">
        <v>17</v>
      </c>
      <c r="I4" s="1"/>
    </row>
    <row r="5" spans="2:9" ht="27.75" customHeight="1" x14ac:dyDescent="0.45">
      <c r="B5" s="12">
        <f>CalendarYear</f>
        <v>2015</v>
      </c>
      <c r="C5" s="12"/>
      <c r="E5" s="1"/>
      <c r="F5" s="1"/>
      <c r="G5" s="1"/>
      <c r="H5" s="8"/>
      <c r="I5" s="1"/>
    </row>
    <row r="6" spans="2:9" ht="44.25" customHeight="1" x14ac:dyDescent="0.3">
      <c r="B6" s="13" t="s">
        <v>3</v>
      </c>
      <c r="C6" s="13"/>
      <c r="D6" s="13"/>
      <c r="E6" s="13"/>
      <c r="F6" s="5"/>
    </row>
    <row r="7" spans="2:9" ht="18.75" customHeight="1" x14ac:dyDescent="0.3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3">
      <c r="B8" s="6">
        <f t="array" ref="B8:H8">DaysAndWeeks+DATE(CalendarYear,3,1)-WEEKDAY(DATE(CalendarYear,3,1),(WeekStart="M")+1)+1</f>
        <v>42058</v>
      </c>
      <c r="C8" s="6">
        <v>42059</v>
      </c>
      <c r="D8" s="6">
        <v>42060</v>
      </c>
      <c r="E8" s="6">
        <v>42061</v>
      </c>
      <c r="F8" s="6">
        <v>42062</v>
      </c>
      <c r="G8" s="6">
        <v>42063</v>
      </c>
      <c r="H8" s="6">
        <v>42064</v>
      </c>
    </row>
    <row r="9" spans="2:9" ht="39.75" customHeight="1" x14ac:dyDescent="0.3">
      <c r="B9" s="4"/>
      <c r="C9" s="4"/>
      <c r="D9" s="4"/>
      <c r="E9" s="4"/>
      <c r="F9" s="4"/>
      <c r="G9" s="4"/>
      <c r="H9" s="4"/>
    </row>
    <row r="10" spans="2:9" ht="15" customHeight="1" x14ac:dyDescent="0.3">
      <c r="B10" s="6">
        <f t="array" ref="B10:H10">DaysAndWeeks+DATE(CalendarYear,3,1)-WEEKDAY(DATE(CalendarYear,3,1),(WeekStart="M")+1)+8</f>
        <v>42065</v>
      </c>
      <c r="C10" s="6">
        <v>42066</v>
      </c>
      <c r="D10" s="6">
        <v>42067</v>
      </c>
      <c r="E10" s="6">
        <v>42068</v>
      </c>
      <c r="F10" s="6">
        <v>42069</v>
      </c>
      <c r="G10" s="6">
        <v>42070</v>
      </c>
      <c r="H10" s="6">
        <v>42071</v>
      </c>
    </row>
    <row r="11" spans="2:9" ht="39.75" customHeight="1" x14ac:dyDescent="0.3">
      <c r="B11" s="4"/>
      <c r="C11" s="4"/>
      <c r="D11" s="4"/>
      <c r="E11" s="4"/>
      <c r="F11" s="4"/>
      <c r="G11" s="4"/>
      <c r="H11" s="4"/>
    </row>
    <row r="12" spans="2:9" ht="15" customHeight="1" x14ac:dyDescent="0.3">
      <c r="B12" s="6">
        <f t="array" ref="B12:H12">DaysAndWeeks+DATE(CalendarYear,3,1)-WEEKDAY(DATE(CalendarYear,3,1),(WeekStart="M")+1)+15</f>
        <v>42072</v>
      </c>
      <c r="C12" s="6">
        <v>42073</v>
      </c>
      <c r="D12" s="6">
        <v>42074</v>
      </c>
      <c r="E12" s="6">
        <v>42075</v>
      </c>
      <c r="F12" s="6">
        <v>42076</v>
      </c>
      <c r="G12" s="6">
        <v>42077</v>
      </c>
      <c r="H12" s="6">
        <v>42078</v>
      </c>
    </row>
    <row r="13" spans="2:9" ht="39.75" customHeight="1" x14ac:dyDescent="0.3">
      <c r="B13" s="4"/>
      <c r="C13" s="4"/>
      <c r="D13" s="4"/>
      <c r="E13" s="4"/>
      <c r="F13" s="4"/>
      <c r="G13" s="4"/>
      <c r="H13" s="4"/>
    </row>
    <row r="14" spans="2:9" ht="15" customHeight="1" x14ac:dyDescent="0.3">
      <c r="B14" s="6">
        <f t="array" ref="B14:H14">DaysAndWeeks+DATE(CalendarYear,3,1)-WEEKDAY(DATE(CalendarYear,3,1),(WeekStart="M")+1)+22</f>
        <v>42079</v>
      </c>
      <c r="C14" s="6">
        <v>42080</v>
      </c>
      <c r="D14" s="6">
        <v>42081</v>
      </c>
      <c r="E14" s="6">
        <v>42082</v>
      </c>
      <c r="F14" s="6">
        <v>42083</v>
      </c>
      <c r="G14" s="6">
        <v>42084</v>
      </c>
      <c r="H14" s="6">
        <v>42085</v>
      </c>
    </row>
    <row r="15" spans="2:9" ht="40.5" customHeight="1" x14ac:dyDescent="0.3">
      <c r="B15" s="4"/>
      <c r="C15" s="4"/>
      <c r="D15" s="4"/>
      <c r="E15" s="4"/>
      <c r="F15" s="4"/>
      <c r="G15" s="4"/>
      <c r="H15" s="4"/>
    </row>
    <row r="16" spans="2:9" ht="15" customHeight="1" x14ac:dyDescent="0.3">
      <c r="B16" s="6">
        <f t="array" ref="B16:H16">DaysAndWeeks+DATE(CalendarYear,3,1)-WEEKDAY(DATE(CalendarYear,3,1),(WeekStart="M")+1)+29</f>
        <v>42086</v>
      </c>
      <c r="C16" s="6">
        <v>42087</v>
      </c>
      <c r="D16" s="6">
        <v>42088</v>
      </c>
      <c r="E16" s="6">
        <v>42089</v>
      </c>
      <c r="F16" s="6">
        <v>42090</v>
      </c>
      <c r="G16" s="6">
        <v>42091</v>
      </c>
      <c r="H16" s="6">
        <v>42092</v>
      </c>
    </row>
    <row r="17" spans="2:8" ht="39.75" customHeight="1" x14ac:dyDescent="0.3">
      <c r="B17" s="4"/>
      <c r="C17" s="4"/>
      <c r="D17" s="4"/>
      <c r="E17" s="4"/>
      <c r="F17" s="4"/>
      <c r="G17" s="4"/>
      <c r="H17" s="4"/>
    </row>
    <row r="18" spans="2:8" ht="15" customHeight="1" x14ac:dyDescent="0.3">
      <c r="B18" s="6">
        <f t="array" ref="B18:H18">DaysAndWeeks+DATE(CalendarYear,3,1)-WEEKDAY(DATE(CalendarYear,3,1),(WeekStart="M")+1)+36</f>
        <v>42093</v>
      </c>
      <c r="C18" s="6">
        <v>42094</v>
      </c>
      <c r="D18" s="6">
        <v>42095</v>
      </c>
      <c r="E18" s="6">
        <v>42096</v>
      </c>
      <c r="F18" s="6">
        <v>42097</v>
      </c>
      <c r="G18" s="6">
        <v>42098</v>
      </c>
      <c r="H18" s="6">
        <v>42099</v>
      </c>
    </row>
    <row r="19" spans="2:8" ht="39.75" customHeight="1" x14ac:dyDescent="0.3">
      <c r="B19" s="3"/>
      <c r="C19" s="3"/>
      <c r="D19" s="3"/>
      <c r="E19" s="3"/>
      <c r="F19" s="3"/>
      <c r="G19" s="3"/>
      <c r="H19" s="4"/>
    </row>
  </sheetData>
  <mergeCells count="2">
    <mergeCell ref="B5:C5"/>
    <mergeCell ref="B6:E6"/>
  </mergeCells>
  <conditionalFormatting sqref="B8:G8">
    <cfRule type="expression" dxfId="19" priority="2">
      <formula>DAY(B8)&gt;8</formula>
    </cfRule>
  </conditionalFormatting>
  <conditionalFormatting sqref="B16:H19">
    <cfRule type="expression" dxfId="18" priority="1">
      <formula>AND(DAY(B16)&gt;=1,DAY(B16)&lt;=15)</formula>
    </cfRule>
  </conditionalFormatting>
  <hyperlinks>
    <hyperlink ref="H4" location="APRIL!A1" display="APR&gt;"/>
    <hyperlink ref="G4" location="FEBRUARY!A1" display="FEB"/>
  </hyperlinks>
  <printOptions horizontalCentered="1"/>
  <pageMargins left="0.09" right="0.5" top="0.75" bottom="0.75" header="0.3" footer="0.3"/>
  <pageSetup fitToHeight="0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0" tint="-0.249977111117893"/>
    <pageSetUpPr fitToPage="1"/>
  </sheetPr>
  <dimension ref="B2:I20"/>
  <sheetViews>
    <sheetView showGridLines="0" zoomScale="125" zoomScaleNormal="125" workbookViewId="0"/>
  </sheetViews>
  <sheetFormatPr defaultRowHeight="13.5" x14ac:dyDescent="0.3"/>
  <cols>
    <col min="1" max="1" width="5.5" customWidth="1"/>
    <col min="2" max="8" width="12.5" customWidth="1"/>
    <col min="9" max="9" width="5.5" customWidth="1"/>
  </cols>
  <sheetData>
    <row r="2" spans="2:9" ht="12.75" customHeight="1" x14ac:dyDescent="0.3">
      <c r="B2" s="9"/>
      <c r="C2" s="1"/>
      <c r="D2" s="1"/>
      <c r="E2" s="1"/>
      <c r="F2" s="1"/>
      <c r="G2" s="1"/>
      <c r="H2" s="1"/>
      <c r="I2" s="1"/>
    </row>
    <row r="3" spans="2:9" ht="15.75" customHeight="1" x14ac:dyDescent="0.3">
      <c r="B3" s="9"/>
      <c r="C3" s="9"/>
      <c r="D3" s="9"/>
      <c r="E3" s="1"/>
      <c r="F3" s="1"/>
      <c r="G3" s="1"/>
    </row>
    <row r="4" spans="2:9" ht="16.5" customHeight="1" x14ac:dyDescent="0.3">
      <c r="B4" s="1"/>
      <c r="C4" s="1"/>
      <c r="D4" s="1"/>
      <c r="E4" s="1"/>
      <c r="F4" s="1"/>
      <c r="G4" s="10" t="s">
        <v>16</v>
      </c>
      <c r="H4" s="11" t="s">
        <v>0</v>
      </c>
      <c r="I4" s="1"/>
    </row>
    <row r="5" spans="2:9" ht="27.75" customHeight="1" x14ac:dyDescent="0.45">
      <c r="B5" s="12">
        <f>CalendarYear</f>
        <v>2015</v>
      </c>
      <c r="C5" s="12"/>
      <c r="E5" s="1"/>
      <c r="F5" s="1"/>
      <c r="G5" s="1"/>
      <c r="H5" s="8"/>
      <c r="I5" s="1"/>
    </row>
    <row r="6" spans="2:9" ht="44.25" customHeight="1" x14ac:dyDescent="0.3">
      <c r="B6" s="13" t="s">
        <v>4</v>
      </c>
      <c r="C6" s="13"/>
      <c r="D6" s="13"/>
      <c r="E6" s="13"/>
      <c r="F6" s="5"/>
    </row>
    <row r="7" spans="2:9" ht="18.75" customHeight="1" x14ac:dyDescent="0.3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3">
      <c r="B8" s="6">
        <f t="array" ref="B8:H8">DaysAndWeeks+DATE(CalendarYear,4,1)-WEEKDAY(DATE(CalendarYear,4,1),(WeekStart="M")+1)+1</f>
        <v>42093</v>
      </c>
      <c r="C8" s="6">
        <v>42094</v>
      </c>
      <c r="D8" s="6">
        <v>42095</v>
      </c>
      <c r="E8" s="6">
        <v>42096</v>
      </c>
      <c r="F8" s="6">
        <v>42097</v>
      </c>
      <c r="G8" s="6">
        <v>42098</v>
      </c>
      <c r="H8" s="6">
        <v>42099</v>
      </c>
    </row>
    <row r="9" spans="2:9" ht="39.75" customHeight="1" x14ac:dyDescent="0.3">
      <c r="B9" s="4"/>
      <c r="C9" s="4"/>
      <c r="D9" s="4"/>
      <c r="F9" s="4"/>
      <c r="G9" s="4"/>
      <c r="H9" s="4"/>
    </row>
    <row r="10" spans="2:9" ht="15" customHeight="1" x14ac:dyDescent="0.3">
      <c r="B10" s="6">
        <f t="array" ref="B10:H10">DaysAndWeeks+DATE(CalendarYear,4,1)-WEEKDAY(DATE(CalendarYear,4,1),(WeekStart="M")+1)+8</f>
        <v>42100</v>
      </c>
      <c r="C10" s="6">
        <v>42101</v>
      </c>
      <c r="D10" s="6">
        <v>42102</v>
      </c>
      <c r="E10" s="6">
        <v>42103</v>
      </c>
      <c r="F10" s="6">
        <v>42104</v>
      </c>
      <c r="G10" s="6">
        <v>42105</v>
      </c>
      <c r="H10" s="6">
        <v>42106</v>
      </c>
    </row>
    <row r="11" spans="2:9" ht="39.75" customHeight="1" x14ac:dyDescent="0.3">
      <c r="B11" s="4"/>
      <c r="C11" s="4"/>
      <c r="D11" s="4"/>
      <c r="E11" s="4"/>
      <c r="F11" s="4"/>
      <c r="G11" s="4"/>
      <c r="H11" s="4"/>
    </row>
    <row r="12" spans="2:9" ht="15" customHeight="1" x14ac:dyDescent="0.3">
      <c r="B12" s="6">
        <f t="array" ref="B12:H12">DaysAndWeeks+DATE(CalendarYear,4,1)-WEEKDAY(DATE(CalendarYear,4,1),(WeekStart="M")+1)+15</f>
        <v>42107</v>
      </c>
      <c r="C12" s="6">
        <v>42108</v>
      </c>
      <c r="D12" s="6">
        <v>42109</v>
      </c>
      <c r="E12" s="6">
        <v>42110</v>
      </c>
      <c r="F12" s="6">
        <v>42111</v>
      </c>
      <c r="G12" s="6">
        <v>42112</v>
      </c>
      <c r="H12" s="6">
        <v>42113</v>
      </c>
    </row>
    <row r="13" spans="2:9" ht="39.75" customHeight="1" x14ac:dyDescent="0.3">
      <c r="B13" s="4"/>
      <c r="C13" s="4"/>
      <c r="D13" s="4"/>
      <c r="E13" s="4"/>
      <c r="F13" s="4"/>
      <c r="G13" s="4"/>
      <c r="H13" s="4"/>
    </row>
    <row r="14" spans="2:9" ht="15" customHeight="1" x14ac:dyDescent="0.3">
      <c r="B14" s="6">
        <f t="array" ref="B14:H14">DaysAndWeeks+DATE(CalendarYear,4,1)-WEEKDAY(DATE(CalendarYear,4,1),(WeekStart="M")+1)+22</f>
        <v>42114</v>
      </c>
      <c r="C14" s="6">
        <v>42115</v>
      </c>
      <c r="D14" s="6">
        <v>42116</v>
      </c>
      <c r="E14" s="6">
        <v>42117</v>
      </c>
      <c r="F14" s="6">
        <v>42118</v>
      </c>
      <c r="G14" s="6">
        <v>42119</v>
      </c>
      <c r="H14" s="6">
        <v>42120</v>
      </c>
    </row>
    <row r="15" spans="2:9" ht="40.5" customHeight="1" x14ac:dyDescent="0.3">
      <c r="B15" s="4"/>
      <c r="C15" s="4"/>
      <c r="D15" s="4"/>
      <c r="E15" s="4"/>
      <c r="F15" s="4"/>
      <c r="G15" s="4"/>
      <c r="H15" s="4"/>
    </row>
    <row r="16" spans="2:9" ht="15" customHeight="1" x14ac:dyDescent="0.3">
      <c r="B16" s="6">
        <f t="array" ref="B16:H16">DaysAndWeeks+DATE(CalendarYear,4,1)-WEEKDAY(DATE(CalendarYear,4,1),(WeekStart="M")+1)+29</f>
        <v>42121</v>
      </c>
      <c r="C16" s="6">
        <v>42122</v>
      </c>
      <c r="D16" s="6">
        <v>42123</v>
      </c>
      <c r="E16" s="6">
        <v>42124</v>
      </c>
      <c r="F16" s="6">
        <v>42125</v>
      </c>
      <c r="G16" s="6">
        <v>42126</v>
      </c>
      <c r="H16" s="6">
        <v>42127</v>
      </c>
    </row>
    <row r="17" spans="2:8" ht="39.75" customHeight="1" x14ac:dyDescent="0.3">
      <c r="B17" s="4"/>
      <c r="C17" s="4"/>
      <c r="D17" s="4"/>
      <c r="E17" s="4"/>
      <c r="F17" s="4"/>
      <c r="G17" s="4"/>
      <c r="H17" s="4"/>
    </row>
    <row r="18" spans="2:8" ht="15" customHeight="1" x14ac:dyDescent="0.3">
      <c r="B18" s="6">
        <f t="array" ref="B18:H18">DaysAndWeeks+DATE(CalendarYear,4,1)-WEEKDAY(DATE(CalendarYear,4,1),(WeekStart="M")+1)+36</f>
        <v>42128</v>
      </c>
      <c r="C18" s="6">
        <v>42129</v>
      </c>
      <c r="D18" s="6">
        <v>42130</v>
      </c>
      <c r="E18" s="6">
        <v>42131</v>
      </c>
      <c r="F18" s="6">
        <v>42132</v>
      </c>
      <c r="G18" s="6">
        <v>42133</v>
      </c>
      <c r="H18" s="6">
        <v>42134</v>
      </c>
    </row>
    <row r="19" spans="2:8" ht="39.75" customHeight="1" x14ac:dyDescent="0.3">
      <c r="B19" s="3"/>
      <c r="C19" s="3"/>
      <c r="D19" s="3"/>
      <c r="E19" s="3"/>
      <c r="F19" s="3"/>
      <c r="G19" s="3"/>
      <c r="H19" s="4"/>
    </row>
    <row r="20" spans="2:8" ht="14.25" customHeight="1" x14ac:dyDescent="0.3">
      <c r="B20" s="2"/>
      <c r="C20" s="2"/>
      <c r="D20" s="2"/>
      <c r="E20" s="2"/>
      <c r="F20" s="2"/>
      <c r="G20" s="2"/>
      <c r="H20" s="2"/>
    </row>
  </sheetData>
  <mergeCells count="2">
    <mergeCell ref="B5:C5"/>
    <mergeCell ref="B6:E6"/>
  </mergeCells>
  <conditionalFormatting sqref="B8:G8">
    <cfRule type="expression" dxfId="17" priority="2">
      <formula>DAY(B8)&gt;8</formula>
    </cfRule>
  </conditionalFormatting>
  <conditionalFormatting sqref="B16:H19">
    <cfRule type="expression" dxfId="16" priority="1">
      <formula>AND(DAY(B16)&gt;=1,DAY(B16)&lt;=15)</formula>
    </cfRule>
  </conditionalFormatting>
  <hyperlinks>
    <hyperlink ref="H4" location="MAY!A1" display="MAY&gt;"/>
    <hyperlink ref="G4" location="MARCH!A1" display="&lt;MAR"/>
  </hyperlinks>
  <printOptions horizontalCentered="1"/>
  <pageMargins left="0.09" right="0.5" top="0.75" bottom="0.75" header="0.3" footer="0.3"/>
  <pageSetup fitToHeight="0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0" tint="-0.34998626667073579"/>
    <pageSetUpPr fitToPage="1"/>
  </sheetPr>
  <dimension ref="B2:I20"/>
  <sheetViews>
    <sheetView showGridLines="0" zoomScale="125" zoomScaleNormal="125" workbookViewId="0"/>
  </sheetViews>
  <sheetFormatPr defaultRowHeight="13.5" x14ac:dyDescent="0.3"/>
  <cols>
    <col min="1" max="1" width="5.5" customWidth="1"/>
    <col min="2" max="8" width="12.5" customWidth="1"/>
    <col min="9" max="9" width="5.5" customWidth="1"/>
  </cols>
  <sheetData>
    <row r="2" spans="2:9" ht="12.75" customHeight="1" x14ac:dyDescent="0.3">
      <c r="B2" s="9"/>
      <c r="C2" s="1"/>
      <c r="D2" s="1"/>
      <c r="E2" s="1"/>
      <c r="F2" s="1"/>
      <c r="G2" s="1"/>
      <c r="H2" s="1"/>
      <c r="I2" s="1"/>
    </row>
    <row r="3" spans="2:9" ht="15.75" customHeight="1" x14ac:dyDescent="0.3">
      <c r="B3" s="9"/>
      <c r="C3" s="9"/>
      <c r="D3" s="9"/>
      <c r="E3" s="1"/>
      <c r="F3" s="1"/>
      <c r="G3" s="1"/>
    </row>
    <row r="4" spans="2:9" ht="16.5" customHeight="1" x14ac:dyDescent="0.3">
      <c r="G4" s="10" t="s">
        <v>17</v>
      </c>
      <c r="H4" s="11" t="s">
        <v>18</v>
      </c>
    </row>
    <row r="5" spans="2:9" ht="27.75" customHeight="1" x14ac:dyDescent="0.45">
      <c r="B5" s="12">
        <f>CalendarYear</f>
        <v>2015</v>
      </c>
      <c r="C5" s="12"/>
      <c r="E5" s="1"/>
      <c r="F5" s="1"/>
      <c r="G5" s="1"/>
      <c r="H5" s="8"/>
      <c r="I5" s="1"/>
    </row>
    <row r="6" spans="2:9" ht="44.25" customHeight="1" x14ac:dyDescent="0.3">
      <c r="B6" s="13" t="s">
        <v>0</v>
      </c>
      <c r="C6" s="13"/>
      <c r="D6" s="13"/>
      <c r="E6" s="13"/>
      <c r="F6" s="5"/>
    </row>
    <row r="7" spans="2:9" ht="18.75" customHeight="1" x14ac:dyDescent="0.3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3">
      <c r="B8" s="6">
        <f t="array" ref="B8:H8">DaysAndWeeks+DATE(CalendarYear,5,1)-WEEKDAY(DATE(CalendarYear,5,1),(WeekStart="M")+1)+1</f>
        <v>42121</v>
      </c>
      <c r="C8" s="6">
        <v>42122</v>
      </c>
      <c r="D8" s="6">
        <v>42123</v>
      </c>
      <c r="E8" s="6">
        <v>42124</v>
      </c>
      <c r="F8" s="6">
        <v>42125</v>
      </c>
      <c r="G8" s="6">
        <v>42126</v>
      </c>
      <c r="H8" s="6">
        <v>42127</v>
      </c>
    </row>
    <row r="9" spans="2:9" ht="39.75" customHeight="1" x14ac:dyDescent="0.3">
      <c r="B9" s="4"/>
      <c r="C9" s="4"/>
      <c r="D9" s="4"/>
      <c r="F9" s="4"/>
      <c r="G9" s="4"/>
      <c r="H9" s="4"/>
    </row>
    <row r="10" spans="2:9" ht="15" customHeight="1" x14ac:dyDescent="0.3">
      <c r="B10" s="6">
        <f t="array" ref="B10:H10">DaysAndWeeks+DATE(CalendarYear,5,1)-WEEKDAY(DATE(CalendarYear,5,1),(WeekStart="M")+1)+8</f>
        <v>42128</v>
      </c>
      <c r="C10" s="6">
        <v>42129</v>
      </c>
      <c r="D10" s="6">
        <v>42130</v>
      </c>
      <c r="E10" s="6">
        <v>42131</v>
      </c>
      <c r="F10" s="6">
        <v>42132</v>
      </c>
      <c r="G10" s="6">
        <v>42133</v>
      </c>
      <c r="H10" s="6">
        <v>42134</v>
      </c>
    </row>
    <row r="11" spans="2:9" ht="39.75" customHeight="1" x14ac:dyDescent="0.3">
      <c r="B11" s="4"/>
      <c r="C11" s="4"/>
      <c r="D11" s="4"/>
      <c r="E11" s="4"/>
      <c r="F11" s="4"/>
      <c r="G11" s="4"/>
      <c r="H11" s="4"/>
    </row>
    <row r="12" spans="2:9" ht="15" customHeight="1" x14ac:dyDescent="0.3">
      <c r="B12" s="6">
        <f t="array" ref="B12:H12">DaysAndWeeks+DATE(CalendarYear,5,1)-WEEKDAY(DATE(CalendarYear,5,1),(WeekStart="M")+1)+15</f>
        <v>42135</v>
      </c>
      <c r="C12" s="6">
        <v>42136</v>
      </c>
      <c r="D12" s="6">
        <v>42137</v>
      </c>
      <c r="E12" s="6">
        <v>42138</v>
      </c>
      <c r="F12" s="6">
        <v>42139</v>
      </c>
      <c r="G12" s="6">
        <v>42140</v>
      </c>
      <c r="H12" s="6">
        <v>42141</v>
      </c>
    </row>
    <row r="13" spans="2:9" ht="39.75" customHeight="1" x14ac:dyDescent="0.3">
      <c r="B13" s="4"/>
      <c r="C13" s="4"/>
      <c r="D13" s="4"/>
      <c r="E13" s="4"/>
      <c r="F13" s="4"/>
      <c r="G13" s="4"/>
      <c r="H13" s="4"/>
    </row>
    <row r="14" spans="2:9" ht="15" customHeight="1" x14ac:dyDescent="0.3">
      <c r="B14" s="6">
        <f t="array" ref="B14:H14">DaysAndWeeks+DATE(CalendarYear,5,1)-WEEKDAY(DATE(CalendarYear,5,1),(WeekStart="M")+1)+22</f>
        <v>42142</v>
      </c>
      <c r="C14" s="6">
        <v>42143</v>
      </c>
      <c r="D14" s="6">
        <v>42144</v>
      </c>
      <c r="E14" s="6">
        <v>42145</v>
      </c>
      <c r="F14" s="6">
        <v>42146</v>
      </c>
      <c r="G14" s="6">
        <v>42147</v>
      </c>
      <c r="H14" s="6">
        <v>42148</v>
      </c>
    </row>
    <row r="15" spans="2:9" ht="40.5" customHeight="1" x14ac:dyDescent="0.3">
      <c r="B15" s="4"/>
      <c r="C15" s="4"/>
      <c r="D15" s="4"/>
      <c r="E15" s="4"/>
      <c r="F15" s="4"/>
      <c r="G15" s="4"/>
      <c r="H15" s="4"/>
    </row>
    <row r="16" spans="2:9" ht="15" customHeight="1" x14ac:dyDescent="0.3">
      <c r="B16" s="6">
        <f t="array" ref="B16:H16">DaysAndWeeks+DATE(CalendarYear,5,1)-WEEKDAY(DATE(CalendarYear,5,1),(WeekStart="M")+1)+29</f>
        <v>42149</v>
      </c>
      <c r="C16" s="6">
        <v>42150</v>
      </c>
      <c r="D16" s="6">
        <v>42151</v>
      </c>
      <c r="E16" s="6">
        <v>42152</v>
      </c>
      <c r="F16" s="6">
        <v>42153</v>
      </c>
      <c r="G16" s="6">
        <v>42154</v>
      </c>
      <c r="H16" s="6">
        <v>42155</v>
      </c>
    </row>
    <row r="17" spans="2:8" ht="39.75" customHeight="1" x14ac:dyDescent="0.3">
      <c r="B17" s="4"/>
      <c r="C17" s="4"/>
      <c r="D17" s="4"/>
      <c r="E17" s="4"/>
      <c r="F17" s="4"/>
      <c r="G17" s="4"/>
      <c r="H17" s="4"/>
    </row>
    <row r="18" spans="2:8" ht="15" customHeight="1" x14ac:dyDescent="0.3">
      <c r="B18" s="6">
        <f t="array" ref="B18:H18">DaysAndWeeks+DATE(CalendarYear,5,1)-WEEKDAY(DATE(CalendarYear,5,1),(WeekStart="M")+1)+36</f>
        <v>42156</v>
      </c>
      <c r="C18" s="6">
        <v>42157</v>
      </c>
      <c r="D18" s="6">
        <v>42158</v>
      </c>
      <c r="E18" s="6">
        <v>42159</v>
      </c>
      <c r="F18" s="6">
        <v>42160</v>
      </c>
      <c r="G18" s="6">
        <v>42161</v>
      </c>
      <c r="H18" s="6">
        <v>42162</v>
      </c>
    </row>
    <row r="19" spans="2:8" ht="39.75" customHeight="1" x14ac:dyDescent="0.3">
      <c r="B19" s="3"/>
      <c r="C19" s="3"/>
      <c r="D19" s="3"/>
      <c r="E19" s="3"/>
      <c r="F19" s="3"/>
      <c r="G19" s="3"/>
      <c r="H19" s="4"/>
    </row>
    <row r="20" spans="2:8" ht="14.25" customHeight="1" x14ac:dyDescent="0.3">
      <c r="B20" s="2"/>
      <c r="C20" s="2"/>
      <c r="D20" s="2"/>
      <c r="E20" s="2"/>
      <c r="F20" s="2"/>
      <c r="G20" s="2"/>
      <c r="H20" s="2"/>
    </row>
  </sheetData>
  <mergeCells count="2">
    <mergeCell ref="B5:C5"/>
    <mergeCell ref="B6:E6"/>
  </mergeCells>
  <conditionalFormatting sqref="B8:G8">
    <cfRule type="expression" dxfId="15" priority="2">
      <formula>DAY(B8)&gt;8</formula>
    </cfRule>
  </conditionalFormatting>
  <conditionalFormatting sqref="B16:H19">
    <cfRule type="expression" dxfId="14" priority="1">
      <formula>AND(DAY(B16)&gt;=1,DAY(B16)&lt;=15)</formula>
    </cfRule>
  </conditionalFormatting>
  <hyperlinks>
    <hyperlink ref="H4" location="JUNE!A1" display="JUN&gt;"/>
    <hyperlink ref="G4" location="APRIL!A1" display="&lt;MAY"/>
  </hyperlinks>
  <printOptions horizontalCentered="1"/>
  <pageMargins left="0.09" right="0.5" top="0.75" bottom="0.75" header="0.3" footer="0.3"/>
  <pageSetup fitToHeight="0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0" tint="-0.499984740745262"/>
    <pageSetUpPr fitToPage="1"/>
  </sheetPr>
  <dimension ref="B2:I20"/>
  <sheetViews>
    <sheetView showGridLines="0" zoomScale="125" zoomScaleNormal="125" workbookViewId="0"/>
  </sheetViews>
  <sheetFormatPr defaultRowHeight="13.5" x14ac:dyDescent="0.3"/>
  <cols>
    <col min="1" max="1" width="5.5" customWidth="1"/>
    <col min="2" max="8" width="12.5" customWidth="1"/>
    <col min="9" max="9" width="5.5" customWidth="1"/>
  </cols>
  <sheetData>
    <row r="2" spans="2:9" ht="12.75" customHeight="1" x14ac:dyDescent="0.3">
      <c r="B2" s="9"/>
      <c r="C2" s="1"/>
      <c r="D2" s="1"/>
      <c r="E2" s="1"/>
      <c r="F2" s="1"/>
      <c r="G2" s="1"/>
      <c r="H2" s="1"/>
      <c r="I2" s="1"/>
    </row>
    <row r="3" spans="2:9" ht="15.75" customHeight="1" x14ac:dyDescent="0.3">
      <c r="B3" s="9"/>
      <c r="C3" s="9"/>
      <c r="D3" s="9"/>
      <c r="E3" s="1"/>
      <c r="F3" s="1"/>
      <c r="G3" s="1"/>
    </row>
    <row r="4" spans="2:9" ht="16.5" customHeight="1" x14ac:dyDescent="0.3">
      <c r="B4" s="1"/>
      <c r="C4" s="1"/>
      <c r="D4" s="1"/>
      <c r="E4" s="1"/>
      <c r="F4" s="1"/>
      <c r="G4" s="10" t="s">
        <v>0</v>
      </c>
      <c r="H4" s="11" t="s">
        <v>19</v>
      </c>
      <c r="I4" s="1"/>
    </row>
    <row r="5" spans="2:9" ht="27.75" customHeight="1" x14ac:dyDescent="0.45">
      <c r="B5" s="12">
        <f>CalendarYear</f>
        <v>2015</v>
      </c>
      <c r="C5" s="12"/>
      <c r="E5" s="1"/>
      <c r="F5" s="1"/>
      <c r="G5" s="1"/>
      <c r="H5" s="8"/>
      <c r="I5" s="1"/>
    </row>
    <row r="6" spans="2:9" ht="44.25" customHeight="1" x14ac:dyDescent="0.3">
      <c r="B6" s="13" t="s">
        <v>5</v>
      </c>
      <c r="C6" s="13"/>
      <c r="D6" s="13"/>
      <c r="E6" s="13"/>
      <c r="F6" s="5"/>
    </row>
    <row r="7" spans="2:9" ht="18.75" customHeight="1" x14ac:dyDescent="0.3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3">
      <c r="B8" s="6">
        <f t="array" ref="B8:H8">DaysAndWeeks+DATE(CalendarYear,6,1)-WEEKDAY(DATE(CalendarYear,6,1),(WeekStart="M")+1)+1</f>
        <v>42156</v>
      </c>
      <c r="C8" s="6">
        <v>42157</v>
      </c>
      <c r="D8" s="6">
        <v>42158</v>
      </c>
      <c r="E8" s="6">
        <v>42159</v>
      </c>
      <c r="F8" s="6">
        <v>42160</v>
      </c>
      <c r="G8" s="6">
        <v>42161</v>
      </c>
      <c r="H8" s="6">
        <v>42162</v>
      </c>
    </row>
    <row r="9" spans="2:9" ht="39.75" customHeight="1" x14ac:dyDescent="0.3">
      <c r="B9" s="4"/>
      <c r="C9" s="4"/>
      <c r="D9" s="4"/>
      <c r="F9" s="4"/>
      <c r="G9" s="4"/>
      <c r="H9" s="4"/>
    </row>
    <row r="10" spans="2:9" ht="15" customHeight="1" x14ac:dyDescent="0.3">
      <c r="B10" s="6">
        <f t="array" ref="B10:H10">DaysAndWeeks+DATE(CalendarYear,6,1)-WEEKDAY(DATE(CalendarYear,6,1),(WeekStart="M")+1)+8</f>
        <v>42163</v>
      </c>
      <c r="C10" s="6">
        <v>42164</v>
      </c>
      <c r="D10" s="6">
        <v>42165</v>
      </c>
      <c r="E10" s="6">
        <v>42166</v>
      </c>
      <c r="F10" s="6">
        <v>42167</v>
      </c>
      <c r="G10" s="6">
        <v>42168</v>
      </c>
      <c r="H10" s="6">
        <v>42169</v>
      </c>
    </row>
    <row r="11" spans="2:9" ht="39.75" customHeight="1" x14ac:dyDescent="0.3">
      <c r="B11" s="4"/>
      <c r="C11" s="4"/>
      <c r="D11" s="4"/>
      <c r="E11" s="4"/>
      <c r="F11" s="4"/>
      <c r="G11" s="4"/>
      <c r="H11" s="4"/>
    </row>
    <row r="12" spans="2:9" ht="15" customHeight="1" x14ac:dyDescent="0.3">
      <c r="B12" s="6">
        <f t="array" ref="B12:H12">DaysAndWeeks+DATE(CalendarYear,6,1)-WEEKDAY(DATE(CalendarYear,6,1),(WeekStart="M")+1)+15</f>
        <v>42170</v>
      </c>
      <c r="C12" s="6">
        <v>42171</v>
      </c>
      <c r="D12" s="6">
        <v>42172</v>
      </c>
      <c r="E12" s="6">
        <v>42173</v>
      </c>
      <c r="F12" s="6">
        <v>42174</v>
      </c>
      <c r="G12" s="6">
        <v>42175</v>
      </c>
      <c r="H12" s="6">
        <v>42176</v>
      </c>
    </row>
    <row r="13" spans="2:9" ht="39.75" customHeight="1" x14ac:dyDescent="0.3">
      <c r="B13" s="4"/>
      <c r="C13" s="4"/>
      <c r="D13" s="4"/>
      <c r="E13" s="4"/>
      <c r="F13" s="4"/>
      <c r="G13" s="4"/>
      <c r="H13" s="4"/>
    </row>
    <row r="14" spans="2:9" ht="15" customHeight="1" x14ac:dyDescent="0.3">
      <c r="B14" s="6">
        <f t="array" ref="B14:H14">DaysAndWeeks+DATE(CalendarYear,6,1)-WEEKDAY(DATE(CalendarYear,6,1),(WeekStart="M")+1)+22</f>
        <v>42177</v>
      </c>
      <c r="C14" s="6">
        <v>42178</v>
      </c>
      <c r="D14" s="6">
        <v>42179</v>
      </c>
      <c r="E14" s="6">
        <v>42180</v>
      </c>
      <c r="F14" s="6">
        <v>42181</v>
      </c>
      <c r="G14" s="6">
        <v>42182</v>
      </c>
      <c r="H14" s="6">
        <v>42183</v>
      </c>
    </row>
    <row r="15" spans="2:9" ht="40.5" customHeight="1" x14ac:dyDescent="0.3">
      <c r="B15" s="4"/>
      <c r="C15" s="4"/>
      <c r="D15" s="4"/>
      <c r="E15" s="4"/>
      <c r="F15" s="4"/>
      <c r="G15" s="4"/>
      <c r="H15" s="4"/>
    </row>
    <row r="16" spans="2:9" ht="15" customHeight="1" x14ac:dyDescent="0.3">
      <c r="B16" s="6">
        <f t="array" ref="B16:H16">DaysAndWeeks+DATE(CalendarYear,6,1)-WEEKDAY(DATE(CalendarYear,6,1),(WeekStart="M")+1)+29</f>
        <v>42184</v>
      </c>
      <c r="C16" s="6">
        <v>42185</v>
      </c>
      <c r="D16" s="6">
        <v>42186</v>
      </c>
      <c r="E16" s="6">
        <v>42187</v>
      </c>
      <c r="F16" s="6">
        <v>42188</v>
      </c>
      <c r="G16" s="6">
        <v>42189</v>
      </c>
      <c r="H16" s="6">
        <v>42190</v>
      </c>
    </row>
    <row r="17" spans="2:8" ht="39.75" customHeight="1" x14ac:dyDescent="0.3">
      <c r="B17" s="4"/>
      <c r="C17" s="4"/>
      <c r="D17" s="4"/>
      <c r="E17" s="4"/>
      <c r="F17" s="4"/>
      <c r="G17" s="4"/>
      <c r="H17" s="4"/>
    </row>
    <row r="18" spans="2:8" ht="15" customHeight="1" x14ac:dyDescent="0.3">
      <c r="B18" s="6">
        <f t="array" ref="B18:H18">DaysAndWeeks+DATE(CalendarYear,6,1)-WEEKDAY(DATE(CalendarYear,6,1),(WeekStart="M")+1)+36</f>
        <v>42191</v>
      </c>
      <c r="C18" s="6">
        <v>42192</v>
      </c>
      <c r="D18" s="6">
        <v>42193</v>
      </c>
      <c r="E18" s="6">
        <v>42194</v>
      </c>
      <c r="F18" s="6">
        <v>42195</v>
      </c>
      <c r="G18" s="6">
        <v>42196</v>
      </c>
      <c r="H18" s="6">
        <v>42197</v>
      </c>
    </row>
    <row r="19" spans="2:8" ht="39.75" customHeight="1" x14ac:dyDescent="0.3">
      <c r="B19" s="3"/>
      <c r="C19" s="3"/>
      <c r="D19" s="3"/>
      <c r="E19" s="3"/>
      <c r="F19" s="3"/>
      <c r="G19" s="3"/>
      <c r="H19" s="4"/>
    </row>
    <row r="20" spans="2:8" ht="14.25" customHeight="1" x14ac:dyDescent="0.3">
      <c r="B20" s="2"/>
      <c r="C20" s="2"/>
      <c r="D20" s="2"/>
      <c r="E20" s="2"/>
      <c r="F20" s="2"/>
      <c r="G20" s="2"/>
      <c r="H20" s="2"/>
    </row>
  </sheetData>
  <mergeCells count="2">
    <mergeCell ref="B5:C5"/>
    <mergeCell ref="B6:E6"/>
  </mergeCells>
  <conditionalFormatting sqref="B8:G8">
    <cfRule type="expression" dxfId="13" priority="2">
      <formula>DAY(B8)&gt;8</formula>
    </cfRule>
  </conditionalFormatting>
  <conditionalFormatting sqref="B16:H19">
    <cfRule type="expression" dxfId="12" priority="1">
      <formula>AND(DAY(B16)&gt;=1,DAY(B16)&lt;=15)</formula>
    </cfRule>
  </conditionalFormatting>
  <hyperlinks>
    <hyperlink ref="H4" location="JULY!A1" display="JULY&gt;"/>
    <hyperlink ref="G4" location="MAY!A1" display="&lt;MAY"/>
  </hyperlinks>
  <printOptions horizontalCentered="1"/>
  <pageMargins left="0.09" right="0.5" top="0.75" bottom="0.75" header="0.3" footer="0.3"/>
  <pageSetup fitToHeight="0" orientation="landscape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4" tint="-0.499984740745262"/>
    <pageSetUpPr fitToPage="1"/>
  </sheetPr>
  <dimension ref="B2:I20"/>
  <sheetViews>
    <sheetView showGridLines="0" zoomScale="125" zoomScaleNormal="125" workbookViewId="0"/>
  </sheetViews>
  <sheetFormatPr defaultRowHeight="13.5" x14ac:dyDescent="0.3"/>
  <cols>
    <col min="1" max="1" width="5.5" customWidth="1"/>
    <col min="2" max="8" width="12.5" customWidth="1"/>
    <col min="9" max="9" width="5.5" customWidth="1"/>
  </cols>
  <sheetData>
    <row r="2" spans="2:9" ht="12.75" customHeight="1" x14ac:dyDescent="0.3">
      <c r="B2" s="9"/>
      <c r="C2" s="1"/>
      <c r="D2" s="1"/>
      <c r="E2" s="1"/>
      <c r="F2" s="1"/>
      <c r="G2" s="1"/>
      <c r="H2" s="1"/>
      <c r="I2" s="1"/>
    </row>
    <row r="3" spans="2:9" ht="15.75" customHeight="1" x14ac:dyDescent="0.3">
      <c r="B3" s="9"/>
      <c r="C3" s="9"/>
      <c r="D3" s="9"/>
      <c r="E3" s="1"/>
      <c r="F3" s="1"/>
      <c r="G3" s="1"/>
    </row>
    <row r="4" spans="2:9" ht="16.5" customHeight="1" x14ac:dyDescent="0.3">
      <c r="B4" s="1"/>
      <c r="C4" s="1"/>
      <c r="D4" s="1"/>
      <c r="E4" s="1"/>
      <c r="F4" s="1"/>
      <c r="G4" s="10" t="s">
        <v>18</v>
      </c>
      <c r="H4" s="11" t="s">
        <v>20</v>
      </c>
      <c r="I4" s="1"/>
    </row>
    <row r="5" spans="2:9" ht="27.75" customHeight="1" x14ac:dyDescent="0.45">
      <c r="B5" s="12">
        <f>CalendarYear</f>
        <v>2015</v>
      </c>
      <c r="C5" s="12"/>
      <c r="E5" s="1"/>
      <c r="F5" s="1"/>
      <c r="G5" s="1"/>
      <c r="H5" s="8"/>
      <c r="I5" s="1"/>
    </row>
    <row r="6" spans="2:9" ht="44.25" customHeight="1" x14ac:dyDescent="0.3">
      <c r="B6" s="13" t="s">
        <v>6</v>
      </c>
      <c r="C6" s="13"/>
      <c r="D6" s="13"/>
      <c r="E6" s="13"/>
      <c r="F6" s="5"/>
    </row>
    <row r="7" spans="2:9" ht="18.75" customHeight="1" x14ac:dyDescent="0.3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3">
      <c r="B8" s="6">
        <f t="array" ref="B8:H8">DaysAndWeeks+DATE(CalendarYear,7,1)-WEEKDAY(DATE(CalendarYear,7,1),(WeekStart="M")+1)+1</f>
        <v>42184</v>
      </c>
      <c r="C8" s="6">
        <v>42185</v>
      </c>
      <c r="D8" s="6">
        <v>42186</v>
      </c>
      <c r="E8" s="6">
        <v>42187</v>
      </c>
      <c r="F8" s="6">
        <v>42188</v>
      </c>
      <c r="G8" s="6">
        <v>42189</v>
      </c>
      <c r="H8" s="6">
        <v>42190</v>
      </c>
    </row>
    <row r="9" spans="2:9" ht="39.75" customHeight="1" x14ac:dyDescent="0.3">
      <c r="B9" s="4"/>
      <c r="C9" s="4"/>
      <c r="D9" s="4"/>
      <c r="F9" s="4"/>
      <c r="G9" s="4"/>
      <c r="H9" s="4"/>
    </row>
    <row r="10" spans="2:9" ht="15" customHeight="1" x14ac:dyDescent="0.3">
      <c r="B10" s="6">
        <f t="array" ref="B10:H10">DaysAndWeeks+DATE(CalendarYear,7,1)-WEEKDAY(DATE(CalendarYear,7,1),(WeekStart="M")+1)+8</f>
        <v>42191</v>
      </c>
      <c r="C10" s="6">
        <v>42192</v>
      </c>
      <c r="D10" s="6">
        <v>42193</v>
      </c>
      <c r="E10" s="6">
        <v>42194</v>
      </c>
      <c r="F10" s="6">
        <v>42195</v>
      </c>
      <c r="G10" s="6">
        <v>42196</v>
      </c>
      <c r="H10" s="6">
        <v>42197</v>
      </c>
    </row>
    <row r="11" spans="2:9" ht="39.75" customHeight="1" x14ac:dyDescent="0.3">
      <c r="B11" s="4"/>
      <c r="C11" s="4"/>
      <c r="D11" s="4"/>
      <c r="E11" s="4"/>
      <c r="F11" s="4"/>
      <c r="G11" s="4"/>
      <c r="H11" s="4"/>
    </row>
    <row r="12" spans="2:9" ht="15" customHeight="1" x14ac:dyDescent="0.3">
      <c r="B12" s="6">
        <f t="array" ref="B12:H12">DaysAndWeeks+DATE(CalendarYear,7,1)-WEEKDAY(DATE(CalendarYear,7,1),(WeekStart="M")+1)+15</f>
        <v>42198</v>
      </c>
      <c r="C12" s="6">
        <v>42199</v>
      </c>
      <c r="D12" s="6">
        <v>42200</v>
      </c>
      <c r="E12" s="6">
        <v>42201</v>
      </c>
      <c r="F12" s="6">
        <v>42202</v>
      </c>
      <c r="G12" s="6">
        <v>42203</v>
      </c>
      <c r="H12" s="6">
        <v>42204</v>
      </c>
    </row>
    <row r="13" spans="2:9" ht="39.75" customHeight="1" x14ac:dyDescent="0.3">
      <c r="B13" s="4"/>
      <c r="C13" s="4"/>
      <c r="D13" s="4"/>
      <c r="E13" s="4"/>
      <c r="F13" s="4"/>
      <c r="G13" s="4"/>
      <c r="H13" s="4"/>
    </row>
    <row r="14" spans="2:9" ht="15" customHeight="1" x14ac:dyDescent="0.3">
      <c r="B14" s="6">
        <f t="array" ref="B14:H14">DaysAndWeeks+DATE(CalendarYear,7,1)-WEEKDAY(DATE(CalendarYear,7,1),(WeekStart="M")+1)+22</f>
        <v>42205</v>
      </c>
      <c r="C14" s="6">
        <v>42206</v>
      </c>
      <c r="D14" s="6">
        <v>42207</v>
      </c>
      <c r="E14" s="6">
        <v>42208</v>
      </c>
      <c r="F14" s="6">
        <v>42209</v>
      </c>
      <c r="G14" s="6">
        <v>42210</v>
      </c>
      <c r="H14" s="6">
        <v>42211</v>
      </c>
    </row>
    <row r="15" spans="2:9" ht="40.5" customHeight="1" x14ac:dyDescent="0.3">
      <c r="B15" s="4"/>
      <c r="C15" s="4"/>
      <c r="D15" s="4"/>
      <c r="E15" s="4"/>
      <c r="F15" s="4"/>
      <c r="G15" s="4"/>
      <c r="H15" s="4"/>
    </row>
    <row r="16" spans="2:9" ht="15" customHeight="1" x14ac:dyDescent="0.3">
      <c r="B16" s="6">
        <f t="array" ref="B16:H16">DaysAndWeeks+DATE(CalendarYear,7,1)-WEEKDAY(DATE(CalendarYear,7,1),(WeekStart="M")+1)+29</f>
        <v>42212</v>
      </c>
      <c r="C16" s="6">
        <v>42213</v>
      </c>
      <c r="D16" s="6">
        <v>42214</v>
      </c>
      <c r="E16" s="6">
        <v>42215</v>
      </c>
      <c r="F16" s="6">
        <v>42216</v>
      </c>
      <c r="G16" s="6">
        <v>42217</v>
      </c>
      <c r="H16" s="6">
        <v>42218</v>
      </c>
    </row>
    <row r="17" spans="2:8" ht="39.75" customHeight="1" x14ac:dyDescent="0.3">
      <c r="B17" s="4"/>
      <c r="C17" s="4"/>
      <c r="D17" s="4"/>
      <c r="E17" s="4"/>
      <c r="F17" s="4"/>
      <c r="G17" s="4"/>
      <c r="H17" s="4"/>
    </row>
    <row r="18" spans="2:8" ht="15" customHeight="1" x14ac:dyDescent="0.3">
      <c r="B18" s="6">
        <f t="array" ref="B18:H18">DaysAndWeeks+DATE(CalendarYear,7,1)-WEEKDAY(DATE(CalendarYear,7,1),(WeekStart="Mn")+1)+36</f>
        <v>42218</v>
      </c>
      <c r="C18" s="6">
        <v>42219</v>
      </c>
      <c r="D18" s="6">
        <v>42220</v>
      </c>
      <c r="E18" s="6">
        <v>42221</v>
      </c>
      <c r="F18" s="6">
        <v>42222</v>
      </c>
      <c r="G18" s="6">
        <v>42223</v>
      </c>
      <c r="H18" s="6">
        <v>42224</v>
      </c>
    </row>
    <row r="19" spans="2:8" ht="39.75" customHeight="1" x14ac:dyDescent="0.3">
      <c r="B19" s="3"/>
      <c r="C19" s="3"/>
      <c r="D19" s="3"/>
      <c r="E19" s="3"/>
      <c r="F19" s="3"/>
      <c r="G19" s="3"/>
      <c r="H19" s="4"/>
    </row>
    <row r="20" spans="2:8" ht="14.25" customHeight="1" x14ac:dyDescent="0.3">
      <c r="B20" s="2"/>
      <c r="C20" s="2"/>
      <c r="D20" s="2"/>
      <c r="E20" s="2"/>
      <c r="F20" s="2"/>
      <c r="G20" s="2"/>
      <c r="H20" s="2"/>
    </row>
  </sheetData>
  <mergeCells count="2">
    <mergeCell ref="B5:C5"/>
    <mergeCell ref="B6:E6"/>
  </mergeCells>
  <conditionalFormatting sqref="B8:G8">
    <cfRule type="expression" dxfId="11" priority="2">
      <formula>DAY(B8)&gt;8</formula>
    </cfRule>
  </conditionalFormatting>
  <conditionalFormatting sqref="B16:H19">
    <cfRule type="expression" dxfId="10" priority="1">
      <formula>AND(DAY(B16)&gt;=1,DAY(B16)&lt;=15)</formula>
    </cfRule>
  </conditionalFormatting>
  <hyperlinks>
    <hyperlink ref="H4" location="AUGUST!A1" display="AUG&gt;"/>
    <hyperlink ref="G4" location="JUNE!A1" display="&lt;JUN"/>
  </hyperlinks>
  <printOptions horizontalCentered="1"/>
  <pageMargins left="0.09" right="0.5" top="0.75" bottom="0.75" header="0.3" footer="0.3"/>
  <pageSetup fitToHeight="0" orientation="landscape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4" tint="-0.249977111117893"/>
    <pageSetUpPr fitToPage="1"/>
  </sheetPr>
  <dimension ref="B2:I20"/>
  <sheetViews>
    <sheetView showGridLines="0" zoomScale="125" zoomScaleNormal="125" workbookViewId="0"/>
  </sheetViews>
  <sheetFormatPr defaultRowHeight="13.5" x14ac:dyDescent="0.3"/>
  <cols>
    <col min="1" max="1" width="5.5" customWidth="1"/>
    <col min="2" max="8" width="12.5" customWidth="1"/>
    <col min="9" max="9" width="5.5" customWidth="1"/>
  </cols>
  <sheetData>
    <row r="2" spans="2:9" ht="12.75" customHeight="1" x14ac:dyDescent="0.3">
      <c r="B2" s="9"/>
      <c r="C2" s="1"/>
      <c r="D2" s="1"/>
      <c r="E2" s="1"/>
      <c r="F2" s="1"/>
      <c r="G2" s="1"/>
      <c r="H2" s="1"/>
      <c r="I2" s="1"/>
    </row>
    <row r="3" spans="2:9" ht="15.75" customHeight="1" x14ac:dyDescent="0.3">
      <c r="B3" s="9"/>
      <c r="C3" s="9"/>
      <c r="D3" s="9"/>
      <c r="E3" s="1"/>
      <c r="F3" s="1"/>
      <c r="G3" s="1"/>
    </row>
    <row r="4" spans="2:9" ht="16.5" customHeight="1" x14ac:dyDescent="0.3">
      <c r="B4" s="1"/>
      <c r="C4" s="1"/>
      <c r="D4" s="1"/>
      <c r="E4" s="1"/>
      <c r="F4" s="1"/>
      <c r="G4" s="10" t="s">
        <v>19</v>
      </c>
      <c r="H4" s="11" t="s">
        <v>21</v>
      </c>
      <c r="I4" s="1"/>
    </row>
    <row r="5" spans="2:9" ht="27.75" customHeight="1" x14ac:dyDescent="0.45">
      <c r="B5" s="12">
        <f>CalendarYear</f>
        <v>2015</v>
      </c>
      <c r="C5" s="12"/>
      <c r="E5" s="1"/>
      <c r="F5" s="1"/>
      <c r="G5" s="1"/>
      <c r="H5" s="8"/>
      <c r="I5" s="1"/>
    </row>
    <row r="6" spans="2:9" ht="44.25" customHeight="1" x14ac:dyDescent="0.3">
      <c r="B6" s="13" t="s">
        <v>7</v>
      </c>
      <c r="C6" s="13"/>
      <c r="D6" s="13"/>
      <c r="E6" s="13"/>
      <c r="F6" s="5"/>
    </row>
    <row r="7" spans="2:9" ht="18.75" customHeight="1" x14ac:dyDescent="0.3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3">
      <c r="B8" s="6">
        <f t="array" ref="B8:H8">DaysAndWeeks+DATE(CalendarYear,8,1)-WEEKDAY(DATE(CalendarYear,8,1),(WeekStart="M")+1)+1</f>
        <v>42212</v>
      </c>
      <c r="C8" s="6">
        <v>42213</v>
      </c>
      <c r="D8" s="6">
        <v>42214</v>
      </c>
      <c r="E8" s="6">
        <v>42215</v>
      </c>
      <c r="F8" s="6">
        <v>42216</v>
      </c>
      <c r="G8" s="6">
        <v>42217</v>
      </c>
      <c r="H8" s="6">
        <v>42218</v>
      </c>
    </row>
    <row r="9" spans="2:9" ht="39.75" customHeight="1" x14ac:dyDescent="0.3">
      <c r="B9" s="4"/>
      <c r="C9" s="4"/>
      <c r="D9" s="4"/>
      <c r="F9" s="4"/>
      <c r="G9" s="4"/>
      <c r="H9" s="4"/>
    </row>
    <row r="10" spans="2:9" ht="15" customHeight="1" x14ac:dyDescent="0.3">
      <c r="B10" s="6">
        <f t="array" ref="B10:H10">DaysAndWeeks+DATE(CalendarYear,8,1)-WEEKDAY(DATE(CalendarYear,8,1),(WeekStart="M")+1)+8</f>
        <v>42219</v>
      </c>
      <c r="C10" s="6">
        <v>42220</v>
      </c>
      <c r="D10" s="6">
        <v>42221</v>
      </c>
      <c r="E10" s="6">
        <v>42222</v>
      </c>
      <c r="F10" s="6">
        <v>42223</v>
      </c>
      <c r="G10" s="6">
        <v>42224</v>
      </c>
      <c r="H10" s="6">
        <v>42225</v>
      </c>
    </row>
    <row r="11" spans="2:9" ht="39.75" customHeight="1" x14ac:dyDescent="0.3">
      <c r="B11" s="4"/>
      <c r="C11" s="4"/>
      <c r="D11" s="4"/>
      <c r="E11" s="4"/>
      <c r="F11" s="4"/>
      <c r="G11" s="4"/>
      <c r="H11" s="4"/>
    </row>
    <row r="12" spans="2:9" ht="15" customHeight="1" x14ac:dyDescent="0.3">
      <c r="B12" s="6">
        <f t="array" ref="B12:H12">DaysAndWeeks+DATE(CalendarYear,8,1)-WEEKDAY(DATE(CalendarYear,8,1),(WeekStart="M")+1)+15</f>
        <v>42226</v>
      </c>
      <c r="C12" s="6">
        <v>42227</v>
      </c>
      <c r="D12" s="6">
        <v>42228</v>
      </c>
      <c r="E12" s="6">
        <v>42229</v>
      </c>
      <c r="F12" s="6">
        <v>42230</v>
      </c>
      <c r="G12" s="6">
        <v>42231</v>
      </c>
      <c r="H12" s="6">
        <v>42232</v>
      </c>
    </row>
    <row r="13" spans="2:9" ht="39.75" customHeight="1" x14ac:dyDescent="0.3">
      <c r="B13" s="4"/>
      <c r="C13" s="4"/>
      <c r="D13" s="4"/>
      <c r="E13" s="4"/>
      <c r="F13" s="4"/>
      <c r="G13" s="4"/>
      <c r="H13" s="4"/>
    </row>
    <row r="14" spans="2:9" ht="15" customHeight="1" x14ac:dyDescent="0.3">
      <c r="B14" s="6">
        <f t="array" ref="B14:H14">DaysAndWeeks+DATE(CalendarYear,8,1)-WEEKDAY(DATE(CalendarYear,8,1),(WeekStart="M")+1)+22</f>
        <v>42233</v>
      </c>
      <c r="C14" s="6">
        <v>42234</v>
      </c>
      <c r="D14" s="6">
        <v>42235</v>
      </c>
      <c r="E14" s="6">
        <v>42236</v>
      </c>
      <c r="F14" s="6">
        <v>42237</v>
      </c>
      <c r="G14" s="6">
        <v>42238</v>
      </c>
      <c r="H14" s="6">
        <v>42239</v>
      </c>
    </row>
    <row r="15" spans="2:9" ht="40.5" customHeight="1" x14ac:dyDescent="0.3">
      <c r="B15" s="4"/>
      <c r="C15" s="4"/>
      <c r="D15" s="4"/>
      <c r="E15" s="4"/>
      <c r="F15" s="4"/>
      <c r="G15" s="4"/>
      <c r="H15" s="4"/>
    </row>
    <row r="16" spans="2:9" ht="15" customHeight="1" x14ac:dyDescent="0.3">
      <c r="B16" s="6">
        <f t="array" ref="B16:H16">DaysAndWeeks+DATE(CalendarYear,8,1)-WEEKDAY(DATE(CalendarYear,8,1),(WeekStart="M")+1)+29</f>
        <v>42240</v>
      </c>
      <c r="C16" s="6">
        <v>42241</v>
      </c>
      <c r="D16" s="6">
        <v>42242</v>
      </c>
      <c r="E16" s="6">
        <v>42243</v>
      </c>
      <c r="F16" s="6">
        <v>42244</v>
      </c>
      <c r="G16" s="6">
        <v>42245</v>
      </c>
      <c r="H16" s="6">
        <v>42246</v>
      </c>
    </row>
    <row r="17" spans="2:8" ht="39.75" customHeight="1" x14ac:dyDescent="0.3">
      <c r="B17" s="4"/>
      <c r="C17" s="4"/>
      <c r="D17" s="4"/>
      <c r="E17" s="4"/>
      <c r="F17" s="4"/>
      <c r="G17" s="4"/>
      <c r="H17" s="4"/>
    </row>
    <row r="18" spans="2:8" ht="15" customHeight="1" x14ac:dyDescent="0.3">
      <c r="B18" s="6">
        <f t="array" ref="B18:H18">DaysAndWeeks+DATE(CalendarYear,8,1)-WEEKDAY(DATE(CalendarYear,8,1),(WeekStart="M")+1)+36</f>
        <v>42247</v>
      </c>
      <c r="C18" s="6">
        <v>42248</v>
      </c>
      <c r="D18" s="6">
        <v>42249</v>
      </c>
      <c r="E18" s="6">
        <v>42250</v>
      </c>
      <c r="F18" s="6">
        <v>42251</v>
      </c>
      <c r="G18" s="6">
        <v>42252</v>
      </c>
      <c r="H18" s="6">
        <v>42253</v>
      </c>
    </row>
    <row r="19" spans="2:8" ht="39.75" customHeight="1" x14ac:dyDescent="0.3">
      <c r="B19" s="3"/>
      <c r="C19" s="3"/>
      <c r="D19" s="3"/>
      <c r="E19" s="3"/>
      <c r="F19" s="3"/>
      <c r="G19" s="3"/>
      <c r="H19" s="4"/>
    </row>
    <row r="20" spans="2:8" ht="14.25" customHeight="1" x14ac:dyDescent="0.3">
      <c r="B20" s="2"/>
      <c r="C20" s="2"/>
      <c r="D20" s="2"/>
      <c r="E20" s="2"/>
      <c r="F20" s="2"/>
      <c r="G20" s="2"/>
      <c r="H20" s="2"/>
    </row>
  </sheetData>
  <mergeCells count="2">
    <mergeCell ref="B5:C5"/>
    <mergeCell ref="B6:E6"/>
  </mergeCells>
  <conditionalFormatting sqref="B8:G8">
    <cfRule type="expression" dxfId="9" priority="2">
      <formula>DAY(B8)&gt;8</formula>
    </cfRule>
  </conditionalFormatting>
  <conditionalFormatting sqref="B16:H19">
    <cfRule type="expression" dxfId="8" priority="1">
      <formula>AND(DAY(B16)&gt;=1,DAY(B16)&lt;=15)</formula>
    </cfRule>
  </conditionalFormatting>
  <hyperlinks>
    <hyperlink ref="H4" location="SEPTEMBER!A1" display="SEP&gt;"/>
    <hyperlink ref="G4" location="JULY!A1" display="&lt;JUL"/>
  </hyperlinks>
  <printOptions horizontalCentered="1"/>
  <pageMargins left="0.09" right="0.5" top="0.75" bottom="0.75" header="0.3" footer="0.3"/>
  <pageSetup fitToHeight="0" orientation="landscape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3" tint="0.499984740745262"/>
    <pageSetUpPr fitToPage="1"/>
  </sheetPr>
  <dimension ref="B2:I20"/>
  <sheetViews>
    <sheetView showGridLines="0" zoomScale="125" zoomScaleNormal="125" workbookViewId="0"/>
  </sheetViews>
  <sheetFormatPr defaultRowHeight="13.5" x14ac:dyDescent="0.3"/>
  <cols>
    <col min="1" max="1" width="5.5" customWidth="1"/>
    <col min="2" max="8" width="12.5" customWidth="1"/>
    <col min="9" max="9" width="5.5" customWidth="1"/>
  </cols>
  <sheetData>
    <row r="2" spans="2:9" ht="12.75" customHeight="1" x14ac:dyDescent="0.3">
      <c r="B2" s="9"/>
      <c r="C2" s="1"/>
      <c r="D2" s="1"/>
      <c r="E2" s="1"/>
      <c r="F2" s="1"/>
      <c r="G2" s="1"/>
      <c r="H2" s="1"/>
      <c r="I2" s="1"/>
    </row>
    <row r="3" spans="2:9" ht="15.75" customHeight="1" x14ac:dyDescent="0.3">
      <c r="B3" s="9"/>
      <c r="C3" s="9"/>
      <c r="D3" s="9"/>
      <c r="E3" s="1"/>
      <c r="F3" s="1"/>
      <c r="G3" s="1"/>
    </row>
    <row r="4" spans="2:9" ht="16.5" customHeight="1" x14ac:dyDescent="0.3">
      <c r="B4" s="1"/>
      <c r="C4" s="1"/>
      <c r="D4" s="1"/>
      <c r="E4" s="1"/>
      <c r="F4" s="1"/>
      <c r="G4" s="10" t="s">
        <v>20</v>
      </c>
      <c r="H4" s="11" t="s">
        <v>22</v>
      </c>
      <c r="I4" s="1"/>
    </row>
    <row r="5" spans="2:9" ht="27.75" customHeight="1" x14ac:dyDescent="0.45">
      <c r="B5" s="12">
        <f>CalendarYear</f>
        <v>2015</v>
      </c>
      <c r="C5" s="12"/>
      <c r="E5" s="1"/>
      <c r="F5" s="1"/>
      <c r="G5" s="1"/>
      <c r="H5" s="8"/>
      <c r="I5" s="1"/>
    </row>
    <row r="6" spans="2:9" ht="44.25" customHeight="1" x14ac:dyDescent="0.3">
      <c r="B6" s="13" t="s">
        <v>8</v>
      </c>
      <c r="C6" s="13"/>
      <c r="D6" s="13"/>
      <c r="E6" s="13"/>
      <c r="F6" s="5"/>
    </row>
    <row r="7" spans="2:9" ht="18.75" customHeight="1" x14ac:dyDescent="0.3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3">
      <c r="B8" s="6">
        <f t="array" ref="B8:H8">DaysAndWeeks+DATE(CalendarYear,9,1)-WEEKDAY(DATE(CalendarYear,9,1),(WeekStart="M")+1)+1</f>
        <v>42247</v>
      </c>
      <c r="C8" s="6">
        <v>42248</v>
      </c>
      <c r="D8" s="6">
        <v>42249</v>
      </c>
      <c r="E8" s="6">
        <v>42250</v>
      </c>
      <c r="F8" s="6">
        <v>42251</v>
      </c>
      <c r="G8" s="6">
        <v>42252</v>
      </c>
      <c r="H8" s="6">
        <v>42253</v>
      </c>
    </row>
    <row r="9" spans="2:9" ht="39.75" customHeight="1" x14ac:dyDescent="0.3">
      <c r="B9" s="4"/>
      <c r="C9" s="4"/>
      <c r="D9" s="4"/>
      <c r="F9" s="4"/>
      <c r="G9" s="4"/>
      <c r="H9" s="4"/>
    </row>
    <row r="10" spans="2:9" ht="15" customHeight="1" x14ac:dyDescent="0.3">
      <c r="B10" s="6">
        <f t="array" ref="B10:H10">DaysAndWeeks+DATE(CalendarYear,9,1)-WEEKDAY(DATE(CalendarYear,9,1),(WeekStart="M")+1)+8</f>
        <v>42254</v>
      </c>
      <c r="C10" s="6">
        <v>42255</v>
      </c>
      <c r="D10" s="6">
        <v>42256</v>
      </c>
      <c r="E10" s="6">
        <v>42257</v>
      </c>
      <c r="F10" s="6">
        <v>42258</v>
      </c>
      <c r="G10" s="6">
        <v>42259</v>
      </c>
      <c r="H10" s="6">
        <v>42260</v>
      </c>
    </row>
    <row r="11" spans="2:9" ht="39.75" customHeight="1" x14ac:dyDescent="0.3">
      <c r="B11" s="4"/>
      <c r="C11" s="4"/>
      <c r="D11" s="4"/>
      <c r="E11" s="4"/>
      <c r="F11" s="4"/>
      <c r="G11" s="4"/>
      <c r="H11" s="4"/>
    </row>
    <row r="12" spans="2:9" ht="15" customHeight="1" x14ac:dyDescent="0.3">
      <c r="B12" s="6">
        <f t="array" ref="B12:H12">DaysAndWeeks+DATE(CalendarYear,9,1)-WEEKDAY(DATE(CalendarYear,9,1),(WeekStart="M")+1)+15</f>
        <v>42261</v>
      </c>
      <c r="C12" s="6">
        <v>42262</v>
      </c>
      <c r="D12" s="6">
        <v>42263</v>
      </c>
      <c r="E12" s="6">
        <v>42264</v>
      </c>
      <c r="F12" s="6">
        <v>42265</v>
      </c>
      <c r="G12" s="6">
        <v>42266</v>
      </c>
      <c r="H12" s="6">
        <v>42267</v>
      </c>
    </row>
    <row r="13" spans="2:9" ht="39.75" customHeight="1" x14ac:dyDescent="0.3">
      <c r="B13" s="4"/>
      <c r="C13" s="4"/>
      <c r="D13" s="4"/>
      <c r="E13" s="4"/>
      <c r="F13" s="4"/>
      <c r="G13" s="4"/>
      <c r="H13" s="4"/>
    </row>
    <row r="14" spans="2:9" ht="15" customHeight="1" x14ac:dyDescent="0.3">
      <c r="B14" s="6">
        <f t="array" ref="B14:H14">DaysAndWeeks+DATE(CalendarYear,9,1)-WEEKDAY(DATE(CalendarYear,9,1),(WeekStart="M")+1)+22</f>
        <v>42268</v>
      </c>
      <c r="C14" s="6">
        <v>42269</v>
      </c>
      <c r="D14" s="6">
        <v>42270</v>
      </c>
      <c r="E14" s="6">
        <v>42271</v>
      </c>
      <c r="F14" s="6">
        <v>42272</v>
      </c>
      <c r="G14" s="6">
        <v>42273</v>
      </c>
      <c r="H14" s="6">
        <v>42274</v>
      </c>
    </row>
    <row r="15" spans="2:9" ht="40.5" customHeight="1" x14ac:dyDescent="0.3">
      <c r="B15" s="4"/>
      <c r="C15" s="4"/>
      <c r="D15" s="4"/>
      <c r="E15" s="4"/>
      <c r="F15" s="4"/>
      <c r="G15" s="4"/>
      <c r="H15" s="4"/>
    </row>
    <row r="16" spans="2:9" ht="15" customHeight="1" x14ac:dyDescent="0.3">
      <c r="B16" s="6">
        <f t="array" ref="B16:H16">DaysAndWeeks+DATE(CalendarYear,9,1)-WEEKDAY(DATE(CalendarYear,9,1),(WeekStart="M")+1)+29</f>
        <v>42275</v>
      </c>
      <c r="C16" s="6">
        <v>42276</v>
      </c>
      <c r="D16" s="6">
        <v>42277</v>
      </c>
      <c r="E16" s="6">
        <v>42278</v>
      </c>
      <c r="F16" s="6">
        <v>42279</v>
      </c>
      <c r="G16" s="6">
        <v>42280</v>
      </c>
      <c r="H16" s="6">
        <v>42281</v>
      </c>
    </row>
    <row r="17" spans="2:8" ht="39.75" customHeight="1" x14ac:dyDescent="0.3">
      <c r="B17" s="4"/>
      <c r="C17" s="4"/>
      <c r="D17" s="4"/>
      <c r="E17" s="4"/>
      <c r="F17" s="4"/>
      <c r="G17" s="4"/>
      <c r="H17" s="4"/>
    </row>
    <row r="18" spans="2:8" ht="15" customHeight="1" x14ac:dyDescent="0.3">
      <c r="B18" s="6">
        <f t="array" ref="B18:H18">DaysAndWeeks+DATE(CalendarYear,9,1)-WEEKDAY(DATE(CalendarYear,9,1),(WeekStart="M")+1)+36</f>
        <v>42282</v>
      </c>
      <c r="C18" s="6">
        <v>42283</v>
      </c>
      <c r="D18" s="6">
        <v>42284</v>
      </c>
      <c r="E18" s="6">
        <v>42285</v>
      </c>
      <c r="F18" s="6">
        <v>42286</v>
      </c>
      <c r="G18" s="6">
        <v>42287</v>
      </c>
      <c r="H18" s="6">
        <v>42288</v>
      </c>
    </row>
    <row r="19" spans="2:8" ht="39.75" customHeight="1" x14ac:dyDescent="0.3">
      <c r="B19" s="3"/>
      <c r="C19" s="3"/>
      <c r="D19" s="3"/>
      <c r="E19" s="3"/>
      <c r="F19" s="3"/>
      <c r="G19" s="3"/>
      <c r="H19" s="4"/>
    </row>
    <row r="20" spans="2:8" ht="14.25" customHeight="1" x14ac:dyDescent="0.3">
      <c r="B20" s="2"/>
      <c r="C20" s="2"/>
      <c r="D20" s="2"/>
      <c r="E20" s="2"/>
      <c r="F20" s="2"/>
      <c r="G20" s="2"/>
      <c r="H20" s="2"/>
    </row>
  </sheetData>
  <mergeCells count="2">
    <mergeCell ref="B5:C5"/>
    <mergeCell ref="B6:E6"/>
  </mergeCells>
  <conditionalFormatting sqref="B8:G8">
    <cfRule type="expression" dxfId="7" priority="2">
      <formula>DAY(B8)&gt;8</formula>
    </cfRule>
  </conditionalFormatting>
  <conditionalFormatting sqref="B16:H19">
    <cfRule type="expression" dxfId="6" priority="1">
      <formula>AND(DAY(B16)&gt;=1,DAY(B16)&lt;=15)</formula>
    </cfRule>
  </conditionalFormatting>
  <hyperlinks>
    <hyperlink ref="H4" location="OCTOBER!A1" display="OCTOBER&gt;"/>
    <hyperlink ref="G4" location="AUGUST!A1" display="&lt;AUG"/>
  </hyperlinks>
  <printOptions horizontalCentered="1"/>
  <pageMargins left="0.09" right="0.5" top="0.75" bottom="0.75" header="0.3" footer="0.3"/>
  <pageSetup fitToHeight="0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WeekStart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Bailey</dc:creator>
  <cp:lastModifiedBy>Richard Bailey</cp:lastModifiedBy>
  <dcterms:created xsi:type="dcterms:W3CDTF">2014-12-22T21:15:20Z</dcterms:created>
  <dcterms:modified xsi:type="dcterms:W3CDTF">2015-06-25T18:55:57Z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ssetID">
    <vt:lpwstr>TF10000027</vt:lpwstr>
  </property>
</Properties>
</file>